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filterPrivacy="1" showInkAnnotation="0" defaultThemeVersion="124226"/>
  <xr:revisionPtr revIDLastSave="0" documentId="8_{F7D96273-406A-4F42-9FE2-00FCA5036711}" xr6:coauthVersionLast="47" xr6:coauthVersionMax="47" xr10:uidLastSave="{00000000-0000-0000-0000-000000000000}"/>
  <bookViews>
    <workbookView xWindow="16950" yWindow="-16605" windowWidth="29040" windowHeight="15840" tabRatio="724" xr2:uid="{00000000-000D-0000-FFFF-FFFF00000000}"/>
  </bookViews>
  <sheets>
    <sheet name="EEI Metrics" sheetId="3" r:id="rId1"/>
    <sheet name="EEI Definitions" sheetId="16" r:id="rId2"/>
    <sheet name="Emissions Reduction Goals" sheetId="15" r:id="rId3"/>
    <sheet name="Hidden_Lists" sheetId="11" state="hidden" r:id="rId4"/>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44385.7971064815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ist_GenerationBasis">Hidden_Lists!$D$7:$D$9</definedName>
    <definedName name="_xlnm.Print_Area" localSheetId="0">'EEI Metrics'!$A$1:$V$195</definedName>
    <definedName name="_xlnm.Print_Titles" localSheetId="0">'EEI Metrics'!$1:$15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31" i="3" l="1"/>
  <c r="I184" i="3" l="1"/>
  <c r="I183" i="3"/>
  <c r="I172" i="3" l="1"/>
  <c r="F172" i="3"/>
  <c r="I76" i="3"/>
  <c r="I75" i="3"/>
  <c r="I36" i="3"/>
  <c r="F116" i="3"/>
  <c r="I116" i="3"/>
  <c r="I123" i="3"/>
  <c r="I131" i="3"/>
  <c r="I127" i="3"/>
  <c r="I79" i="3"/>
  <c r="I80" i="3"/>
  <c r="I81" i="3"/>
</calcChain>
</file>

<file path=xl/sharedStrings.xml><?xml version="1.0" encoding="utf-8"?>
<sst xmlns="http://schemas.openxmlformats.org/spreadsheetml/2006/main" count="669" uniqueCount="367">
  <si>
    <t xml:space="preserve">Electric Company ESG/Sustainability Quantitative Information  </t>
  </si>
  <si>
    <t xml:space="preserve">Parent Company: </t>
  </si>
  <si>
    <t>Otter Tail Corporation (OTC)</t>
  </si>
  <si>
    <t xml:space="preserve">Operating Company(s): </t>
  </si>
  <si>
    <t>Otter Tail Power Company (OTP)</t>
  </si>
  <si>
    <t xml:space="preserve">Business Type(s): </t>
  </si>
  <si>
    <t>Vertically integrated</t>
  </si>
  <si>
    <t>State(s) of Operation:</t>
  </si>
  <si>
    <t>Minnesota, North Dakota, South Dakota</t>
  </si>
  <si>
    <t>State(s) with RPS Programs:</t>
  </si>
  <si>
    <t xml:space="preserve">Regulatory Environment: </t>
  </si>
  <si>
    <t>Regulated</t>
  </si>
  <si>
    <t xml:space="preserve">Report Date: </t>
  </si>
  <si>
    <t>Baseline</t>
  </si>
  <si>
    <t>Last Year</t>
  </si>
  <si>
    <t>Current Year</t>
  </si>
  <si>
    <t>Next Year</t>
  </si>
  <si>
    <t>Future Year</t>
  </si>
  <si>
    <t>Ref. No.</t>
  </si>
  <si>
    <t>Refer to the 'EEI Definitions' tab for more information on each metric</t>
  </si>
  <si>
    <t>Comments, Links, Additional Information, and Notes</t>
  </si>
  <si>
    <t>Portfolio</t>
  </si>
  <si>
    <t>Owned Nameplate Generation Capacity at end of year (MW)</t>
  </si>
  <si>
    <t xml:space="preserve">Coal </t>
  </si>
  <si>
    <t>Coal-fired Hoot Lake Plant retired on June 1, 2021.</t>
  </si>
  <si>
    <t>Natural Gas</t>
  </si>
  <si>
    <t>Nuclear</t>
  </si>
  <si>
    <t>Petroleum</t>
  </si>
  <si>
    <t>Total Renewable Energy Resources</t>
  </si>
  <si>
    <t>1.5.1</t>
  </si>
  <si>
    <t>Biomass/Biogas</t>
  </si>
  <si>
    <t>1.5.2</t>
  </si>
  <si>
    <t>Geothermal</t>
  </si>
  <si>
    <t>1.5.3</t>
  </si>
  <si>
    <t>Hydroelectric</t>
  </si>
  <si>
    <t>1.5.4</t>
  </si>
  <si>
    <t>Solar</t>
  </si>
  <si>
    <t>1.5.5</t>
  </si>
  <si>
    <t>Wind</t>
  </si>
  <si>
    <t>Other</t>
  </si>
  <si>
    <t>Use the data organizer on the left (i.e., the plus/minus symbol) to open/close the alternative generation reporting options</t>
  </si>
  <si>
    <t xml:space="preserve">Net Generation for the data year (MWh) </t>
  </si>
  <si>
    <t>Includes OTP's share of net generation from jointly owned plants (including market sales).</t>
  </si>
  <si>
    <t>2.5.1</t>
  </si>
  <si>
    <t>2.5.2</t>
  </si>
  <si>
    <t>2.5.3</t>
  </si>
  <si>
    <t>Includes a long-term hydro purchase power agreement.</t>
  </si>
  <si>
    <t>2.5.4</t>
  </si>
  <si>
    <t>2.5.5</t>
  </si>
  <si>
    <t>Includes long-term wind purchase power agreements.</t>
  </si>
  <si>
    <t>2.i</t>
  </si>
  <si>
    <t xml:space="preserve">Owned Net Generation for the data year (MWh) </t>
  </si>
  <si>
    <t>2.1.i</t>
  </si>
  <si>
    <t>2.2.i</t>
  </si>
  <si>
    <t>2.3.i</t>
  </si>
  <si>
    <t>2.4.i</t>
  </si>
  <si>
    <t>2.5.i</t>
  </si>
  <si>
    <t>2.5.1.i</t>
  </si>
  <si>
    <t>2.5.2.i</t>
  </si>
  <si>
    <t>2.5.3.i</t>
  </si>
  <si>
    <t>2.5.4.i</t>
  </si>
  <si>
    <t>2.5.5.i</t>
  </si>
  <si>
    <t>2.6.i</t>
  </si>
  <si>
    <t>2.ii</t>
  </si>
  <si>
    <t xml:space="preserve">Purchased Net Generation for the data year (MWh) </t>
  </si>
  <si>
    <t>Provide total in this row only if resource types are unknown due to market purchases</t>
  </si>
  <si>
    <t>2.1.ii</t>
  </si>
  <si>
    <t>2.2.ii</t>
  </si>
  <si>
    <t>2.3.ii</t>
  </si>
  <si>
    <t>2.4.ii</t>
  </si>
  <si>
    <t>2.5.ii</t>
  </si>
  <si>
    <t>2.5.1.ii</t>
  </si>
  <si>
    <t>2.5.2.ii</t>
  </si>
  <si>
    <t>2.5.3.ii</t>
  </si>
  <si>
    <t>2.5.4.ii</t>
  </si>
  <si>
    <t>2.5.5.ii</t>
  </si>
  <si>
    <t>2.6.ii</t>
  </si>
  <si>
    <t>Capital Expenditures and Energy Efficiency (EE)</t>
  </si>
  <si>
    <t>Total Annual Capital Expenditures (nominal dollars)</t>
  </si>
  <si>
    <t>Incremental Annual Electricity Savings from EE Measures (MWh)</t>
  </si>
  <si>
    <t>Incremental Annual Investment in Electric EE Programs (nominal dollars)</t>
  </si>
  <si>
    <t>Retail Electric Customer Count (at end of year)</t>
  </si>
  <si>
    <t xml:space="preserve">Commercial </t>
  </si>
  <si>
    <t xml:space="preserve">Industrial </t>
  </si>
  <si>
    <t>Residential</t>
  </si>
  <si>
    <t>Emissions</t>
  </si>
  <si>
    <t>GHG Emissions: Carbon Dioxide (CO2) and Carbon Dioxide Equivalent (CO2e)</t>
  </si>
  <si>
    <r>
      <rPr>
        <b/>
        <u/>
        <sz val="11"/>
        <color theme="3"/>
        <rFont val="Calibri"/>
        <family val="2"/>
        <scheme val="minor"/>
      </rPr>
      <t>Note</t>
    </r>
    <r>
      <rPr>
        <b/>
        <sz val="11"/>
        <color theme="3"/>
        <rFont val="Calibri"/>
        <family val="2"/>
        <scheme val="minor"/>
      </rPr>
      <t xml:space="preserve">:  The alternatives available below are intended to provide flexibility in reporting </t>
    </r>
  </si>
  <si>
    <t xml:space="preserve">GHG emissions, and should be used to the extent appropriate for each company. </t>
  </si>
  <si>
    <r>
      <t xml:space="preserve">Owned Generation </t>
    </r>
    <r>
      <rPr>
        <b/>
        <sz val="11"/>
        <color rgb="FFFF0000"/>
        <rFont val="Calibri"/>
        <family val="2"/>
        <scheme val="minor"/>
      </rPr>
      <t>(1) (2) (3)</t>
    </r>
  </si>
  <si>
    <t>5.1.1</t>
  </si>
  <si>
    <t>Carbon Dioxide (CO2)</t>
  </si>
  <si>
    <t>Includes OTP's share of emissions from jointly owned power plants.</t>
  </si>
  <si>
    <t>5.1.1.1</t>
  </si>
  <si>
    <t>Total Owned Generation CO2 Emissions (MT)</t>
  </si>
  <si>
    <t>5.1.1.2</t>
  </si>
  <si>
    <t xml:space="preserve">Total Owned Generation CO2 Emissions Intensity (MT/Net MWh) </t>
  </si>
  <si>
    <t>5.1.2</t>
  </si>
  <si>
    <t>Carbon Dioxide Equivalent (CO2e)</t>
  </si>
  <si>
    <t>5.1.2.1</t>
  </si>
  <si>
    <t>Total Owned Generation CO2e Emissions (MT)</t>
  </si>
  <si>
    <t>5.1.2.2</t>
  </si>
  <si>
    <t xml:space="preserve">Total Owned Generation CO2e Emissions Intensity (MT/Net MWh) </t>
  </si>
  <si>
    <r>
      <t xml:space="preserve">Purchased Power </t>
    </r>
    <r>
      <rPr>
        <b/>
        <sz val="11"/>
        <color rgb="FFFF0000"/>
        <rFont val="Calibri"/>
        <family val="2"/>
        <scheme val="minor"/>
      </rPr>
      <t>(4)</t>
    </r>
  </si>
  <si>
    <t>5.2.1</t>
  </si>
  <si>
    <t>For market purchases from unknown sources,  MROW eGRID subregion emission rates were assigned.</t>
  </si>
  <si>
    <t>5.2.1.1</t>
  </si>
  <si>
    <t>Total Purchased Generation CO2 Emissions (MT)</t>
  </si>
  <si>
    <t>5.2.1.2</t>
  </si>
  <si>
    <t xml:space="preserve">Total Purchased Generation CO2 Emissions Intensity (MT/Net MWh) </t>
  </si>
  <si>
    <t>5.2.2</t>
  </si>
  <si>
    <t>5.2.2.1</t>
  </si>
  <si>
    <t>Total Purchased Generation CO2e Emissions (MT)</t>
  </si>
  <si>
    <t>5.2.2.2</t>
  </si>
  <si>
    <t xml:space="preserve">Total Purchased Generation CO2e Emissions Intensity (MT/Net MWh) </t>
  </si>
  <si>
    <t>Owned Generation + Purchased Power</t>
  </si>
  <si>
    <t>5.3.1</t>
  </si>
  <si>
    <t>5.3.1.1</t>
  </si>
  <si>
    <t>Total Owned + Purchased Generation CO2 Emissions (MT)</t>
  </si>
  <si>
    <t>5.3.1.2</t>
  </si>
  <si>
    <t xml:space="preserve">Total Owned + Purchased Generation CO2 Emissions Intensity (MT/Net MWh) </t>
  </si>
  <si>
    <t>5.3.2</t>
  </si>
  <si>
    <t>5.3.2.1</t>
  </si>
  <si>
    <t>Total Owned + Purchased Generation CO2e Emissions (MT)</t>
  </si>
  <si>
    <t>5.3.2.2</t>
  </si>
  <si>
    <t xml:space="preserve">Total Owned + Purchased Generation CO2e Emissions Intensity (MT/Net MWh) </t>
  </si>
  <si>
    <r>
      <t xml:space="preserve">Non-Generation CO2e Emissions of Sulfur Hexafluoride (SF6) </t>
    </r>
    <r>
      <rPr>
        <b/>
        <sz val="11"/>
        <color rgb="FFFF0000"/>
        <rFont val="Calibri"/>
        <family val="2"/>
        <scheme val="minor"/>
      </rPr>
      <t>(5)</t>
    </r>
  </si>
  <si>
    <t>5.4.1</t>
  </si>
  <si>
    <t>Total CO2e emissions of SF6 (MT)</t>
  </si>
  <si>
    <t>5.4.2</t>
  </si>
  <si>
    <t>Leak rate of CO2e emissions of SF6 (MT/Net MWh)</t>
  </si>
  <si>
    <t>Nitrogen Oxide (NOx), Sulfur Dioxide (SO2), Mercury (Hg)</t>
  </si>
  <si>
    <r>
      <t xml:space="preserve">Generation basis for calculation </t>
    </r>
    <r>
      <rPr>
        <b/>
        <sz val="11"/>
        <color rgb="FFFF0000"/>
        <rFont val="Calibri"/>
        <family val="2"/>
        <scheme val="minor"/>
      </rPr>
      <t>(6)</t>
    </r>
  </si>
  <si>
    <t>Total</t>
  </si>
  <si>
    <t>Nitrogen Oxide (NOx)</t>
  </si>
  <si>
    <t>6.2.1</t>
  </si>
  <si>
    <t>Total NOx Emissions (MT)</t>
  </si>
  <si>
    <t>6.2.2</t>
  </si>
  <si>
    <t>Total NOx Emissions Intensity (MT/Net MWh)</t>
  </si>
  <si>
    <t>Sulfur Dioxide (SO2)</t>
  </si>
  <si>
    <t>6.3.1</t>
  </si>
  <si>
    <t>Total SO2 Emissions (MT)</t>
  </si>
  <si>
    <t>6.3.2</t>
  </si>
  <si>
    <t>Total SO2 Emissions Intensity (MT/Net MWh)</t>
  </si>
  <si>
    <t>Mercury (Hg)</t>
  </si>
  <si>
    <t>6.4.1</t>
  </si>
  <si>
    <t>Total Hg Emissions (kg)</t>
  </si>
  <si>
    <t>6.4.2</t>
  </si>
  <si>
    <t>Total Hg Emissions Intensity (kg/Net MWh)</t>
  </si>
  <si>
    <t>Use the data organizer on the left (i.e., the plus/minus symbol) to open/close the Emissions section notes</t>
  </si>
  <si>
    <t>Key</t>
  </si>
  <si>
    <t>MT = metric tons</t>
  </si>
  <si>
    <t>1 lb. = 453.59 grams</t>
  </si>
  <si>
    <t>1 tonne = 1,000,000.00 grams</t>
  </si>
  <si>
    <t>1 metric ton = 1.1023 short tons</t>
  </si>
  <si>
    <r>
      <t xml:space="preserve">Total output-based emissions factor = </t>
    </r>
    <r>
      <rPr>
        <sz val="9"/>
        <color theme="1"/>
        <rFont val="Arial"/>
        <family val="2"/>
      </rPr>
      <t>(</t>
    </r>
    <r>
      <rPr>
        <i/>
        <sz val="9"/>
        <color theme="1"/>
        <rFont val="Arial"/>
        <family val="2"/>
      </rPr>
      <t>insert emissions factor and source</t>
    </r>
    <r>
      <rPr>
        <sz val="9"/>
        <color theme="1"/>
        <rFont val="Arial"/>
        <family val="2"/>
      </rPr>
      <t>)</t>
    </r>
  </si>
  <si>
    <t>Notes</t>
  </si>
  <si>
    <t>(1)</t>
  </si>
  <si>
    <t>Generation and emissions are adjusted for equity ownership share to reflect the percentage of output owned by reporting entity.</t>
  </si>
  <si>
    <t>(2)</t>
  </si>
  <si>
    <t>CO2 and CO2e emissions intensity should be reported using total system generation (net MWh) based on EEI GHG worksheet.</t>
  </si>
  <si>
    <t>(3)</t>
  </si>
  <si>
    <t>As reported to EPA under the mandatory GHG Reporting Protocols (40 CFR Part 98, Subparts C and D).</t>
  </si>
  <si>
    <t>(4)</t>
  </si>
  <si>
    <t>Purchased power emissions should be calculated using the most relevant and accurate of the following methods:</t>
  </si>
  <si>
    <t>For direct purchases, such as PPAs, use the direct emissions data as reported to EPA.</t>
  </si>
  <si>
    <t>For market purchases where emissions are unknown, use applicable regional or national emissions rate:</t>
  </si>
  <si>
    <t>- ISO/RTO-level emission factors</t>
  </si>
  <si>
    <t>- Climate Registry emission factors</t>
  </si>
  <si>
    <t>- E-Grid emission factors</t>
  </si>
  <si>
    <t>(5)</t>
  </si>
  <si>
    <t>As reported to EPA under the mandatory GHG Reporting Protocols (40 CFR Part 98, Subpart DD).</t>
  </si>
  <si>
    <t>(6)</t>
  </si>
  <si>
    <r>
      <t>Indicate the generation basis for calculating SO</t>
    </r>
    <r>
      <rPr>
        <sz val="10"/>
        <color theme="1"/>
        <rFont val="Arial"/>
        <family val="2"/>
      </rPr>
      <t>2</t>
    </r>
    <r>
      <rPr>
        <sz val="11"/>
        <color theme="1"/>
        <rFont val="Calibri"/>
        <family val="2"/>
        <scheme val="minor"/>
      </rPr>
      <t>, NOx, and Hg emissions and intensity.</t>
    </r>
  </si>
  <si>
    <t>Fossil: Fossil Fuel Generation Only</t>
  </si>
  <si>
    <t>Total: Total System Generation</t>
  </si>
  <si>
    <t>Other: Other (please specify in comment section)</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</si>
  <si>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</si>
  <si>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r>
      <t>CO</t>
    </r>
    <r>
      <rPr>
        <sz val="10"/>
        <color theme="1"/>
        <rFont val="Arial"/>
        <family val="2"/>
      </rPr>
      <t>2</t>
    </r>
    <r>
      <rPr>
        <sz val="11"/>
        <color theme="1"/>
        <rFont val="Calibri"/>
        <family val="2"/>
        <scheme val="minor"/>
      </rPr>
      <t xml:space="preserve"> = 1</t>
    </r>
  </si>
  <si>
    <r>
      <t>CH</t>
    </r>
    <r>
      <rPr>
        <sz val="10"/>
        <color theme="1"/>
        <rFont val="Arial"/>
        <family val="2"/>
      </rPr>
      <t>4</t>
    </r>
    <r>
      <rPr>
        <sz val="11"/>
        <color theme="1"/>
        <rFont val="Calibri"/>
        <family val="2"/>
        <scheme val="minor"/>
      </rPr>
      <t xml:space="preserve"> = 25</t>
    </r>
  </si>
  <si>
    <r>
      <t>N</t>
    </r>
    <r>
      <rPr>
        <sz val="10"/>
        <color theme="1"/>
        <rFont val="Arial"/>
        <family val="2"/>
      </rPr>
      <t>2</t>
    </r>
    <r>
      <rPr>
        <sz val="11"/>
        <color theme="1"/>
        <rFont val="Calibri"/>
        <family val="2"/>
        <scheme val="minor"/>
      </rPr>
      <t>O = 298</t>
    </r>
  </si>
  <si>
    <r>
      <t>SF</t>
    </r>
    <r>
      <rPr>
        <sz val="10"/>
        <color theme="1"/>
        <rFont val="Arial"/>
        <family val="2"/>
      </rPr>
      <t>6</t>
    </r>
    <r>
      <rPr>
        <sz val="11"/>
        <color theme="1"/>
        <rFont val="Calibri"/>
        <family val="2"/>
        <scheme val="minor"/>
      </rPr>
      <t xml:space="preserve"> = 22,800</t>
    </r>
  </si>
  <si>
    <t>Resources</t>
  </si>
  <si>
    <t>Human Resources</t>
  </si>
  <si>
    <t>Total Number of Employees</t>
  </si>
  <si>
    <t>Percentage of Women in Total Workforce</t>
  </si>
  <si>
    <t>Percentage of Minorities in Total Workforce</t>
  </si>
  <si>
    <t>Total Number on Board of Directors/Trustees</t>
  </si>
  <si>
    <t>Board of Directors | Otter Tail Corporation</t>
  </si>
  <si>
    <t>Percentage of Women on Board of Directors/Trustees</t>
  </si>
  <si>
    <t>Percentage of Minorities on Board of Directors/Trustees</t>
  </si>
  <si>
    <t>Employee Safety Metrics</t>
  </si>
  <si>
    <t>7.7.1</t>
  </si>
  <si>
    <t>Recordable Incident Rate</t>
  </si>
  <si>
    <t>7.7.2</t>
  </si>
  <si>
    <t xml:space="preserve">Lost-time Case Rate </t>
  </si>
  <si>
    <t>7.7.3</t>
  </si>
  <si>
    <t>Days Away, Restricted, and Transfer (DART) Rate</t>
  </si>
  <si>
    <t>7.7.4</t>
  </si>
  <si>
    <t>Work-related Fatalities</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</si>
  <si>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</si>
  <si>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</si>
  <si>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</si>
  <si>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</si>
  <si>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</si>
  <si>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</si>
  <si>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t>
  </si>
  <si>
    <t>Percent of Coal Combustion Products Beneficially Used</t>
  </si>
  <si>
    <t>Additional Metrics (Optional)</t>
  </si>
  <si>
    <t>Insert additional rows in this section as necessary.</t>
  </si>
  <si>
    <t xml:space="preserve">© 2021 Edison Electric Institute.  All rights reserved.  </t>
  </si>
  <si>
    <t>Definitions for Electric Company ESG/Sustainability Metrics</t>
  </si>
  <si>
    <t>Metric Name</t>
  </si>
  <si>
    <t>Definition</t>
  </si>
  <si>
    <t xml:space="preserve">Units Reported in </t>
  </si>
  <si>
    <t>Time Period
(if applicable)</t>
  </si>
  <si>
    <t>Reference to Source
(if applicable)</t>
  </si>
  <si>
    <r>
      <rPr>
        <b/>
        <sz val="11"/>
        <color theme="1"/>
        <rFont val="Calibri"/>
        <family val="2"/>
        <scheme val="minor"/>
      </rPr>
      <t>Provide generation capacity data that is consistent with other external reporting by your company</t>
    </r>
    <r>
      <rPr>
        <sz val="11"/>
        <color theme="1"/>
        <rFont val="Calibri"/>
        <family val="2"/>
        <scheme val="minor"/>
      </rPr>
      <t xml:space="preserve">.  The alternative default is to use the summation of the nameplate capacity of installed owned generation in the company portfolio, as reported to the U.S. Energy Information Administration (EIA) on </t>
    </r>
    <r>
      <rPr>
        <b/>
        <sz val="11"/>
        <color rgb="FFFF0000"/>
        <rFont val="Calibri"/>
        <family val="2"/>
        <scheme val="minor"/>
      </rPr>
      <t>Form 860 Generator Information</t>
    </r>
    <r>
      <rPr>
        <sz val="11"/>
        <color theme="1"/>
        <rFont val="Calibri"/>
        <family val="2"/>
        <scheme val="minor"/>
      </rPr>
      <t>.  Note that data should be provided in terms of equity ownership for shared facilities.  Nameplate capacity is defined as the maximum rated output of a generator, prime mover, or other electric power production equipment under specific conditions designated by the manufacturer. Installed generator nameplate capacity is commonly expressed in megawatts (MW) and is usually indicated on a nameplate physically attached to the generator.</t>
    </r>
  </si>
  <si>
    <t>Megawatt (MW):  One million watts of electricity.</t>
  </si>
  <si>
    <t>End of Year</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</si>
  <si>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860 instructions available at: www.eia.gov/survey/form/eia_860/instructions.pdf.</t>
    </r>
  </si>
  <si>
    <t>Nameplate capacity of generation resources that produce electricity through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</si>
  <si>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</si>
  <si>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t>
    </r>
  </si>
  <si>
    <t>Nameplate capacity of generation resources that produce electricity through the combustion of natural gas (a gaseous mixture of hydrocarbon compounds, the primary one being methane).</t>
  </si>
  <si>
    <t>Nameplate capacity of generation resources that produce electricity through the use of thermal energy released from the fission of nuclear fuel in a reactor.</t>
  </si>
  <si>
    <t>Nameplate capacity of generation resources that produce electricity through the combustion of petroleum (a broadly defined class of liquid hydrocarbon mixtures. Included are crude oil, lease condensate, unfinished oils, refined products obtained from the processing of crude oil, and natural gas plant liquids).</t>
  </si>
  <si>
    <t>Energy resources that are naturally replenishing but flow-limited. They are virtually inexhaustible in duration but limited in the amount of energy that is available per unit of time. Renewable energy resources include biomass, hydro, geothermal, solar, wind, ocean thermal, wave action, and tidal action.</t>
  </si>
  <si>
    <t>Nameplate capacity of generation resources that produce electricity through the combustion of biomass (an organic nonfossil material of biological origin constituting a renewable energy source).</t>
  </si>
  <si>
    <t xml:space="preserve">Nameplate capacity of generation resources that produce electricity through the use of thermal energy released from hot water or steam extracted from geothermal reservoirs in the earth's crust. </t>
  </si>
  <si>
    <t xml:space="preserve">Nameplate capacity of generation resources that produce electricity through the use of flowing water. </t>
  </si>
  <si>
    <t>Nameplate capacity of generation resources that produce electricity through the use of the radiant energy of the sun, which can be converted into other forms of energy, such as heat or electricity.</t>
  </si>
  <si>
    <t>Nameplate capacity of generation resources that produce electricity through the use of kinetic energy present in wind motion that can be converted to mechanical energy for driving pumps, mills, and electric power generators.</t>
  </si>
  <si>
    <t xml:space="preserve">Nameplate capacity of generation resources that are not defined above.  </t>
  </si>
  <si>
    <r>
      <t xml:space="preserve">Net generation is defined as the summation of the amount of gross generation less the electrical energy consumed at the generating station(s) for station service or auxiliaries.  Data can be provided in terms of total, owned, and/or purchased, depending on how the company prefers to disseminate data in this template.  </t>
    </r>
    <r>
      <rPr>
        <b/>
        <sz val="11"/>
        <color theme="1"/>
        <rFont val="Calibri"/>
        <family val="2"/>
        <scheme val="minor"/>
      </rPr>
      <t>Provide net generation data that is consistent with other external reporting by your company</t>
    </r>
    <r>
      <rPr>
        <sz val="11"/>
        <color theme="1"/>
        <rFont val="Calibri"/>
        <family val="2"/>
        <scheme val="minor"/>
      </rPr>
      <t xml:space="preserve">.  The alternative default is to provide owned generation data as reported to EIA on </t>
    </r>
    <r>
      <rPr>
        <b/>
        <sz val="11"/>
        <color rgb="FFFF0000"/>
        <rFont val="Calibri"/>
        <family val="2"/>
        <scheme val="minor"/>
      </rPr>
      <t>Form 923 Schedule 3</t>
    </r>
    <r>
      <rPr>
        <sz val="11"/>
        <color theme="1"/>
        <rFont val="Calibri"/>
        <family val="2"/>
        <scheme val="minor"/>
      </rPr>
      <t xml:space="preserve"> and align purchased power data with the Federal Energy Regulatory Commission (FERC) </t>
    </r>
    <r>
      <rPr>
        <b/>
        <sz val="11"/>
        <color rgb="FFFF0000"/>
        <rFont val="Calibri"/>
        <family val="2"/>
        <scheme val="minor"/>
      </rPr>
      <t>Form 1 Purchased Power Schedule</t>
    </r>
    <r>
      <rPr>
        <sz val="11"/>
        <color theme="1"/>
        <rFont val="Calibri"/>
        <family val="2"/>
        <scheme val="minor"/>
      </rPr>
      <t>, Reference Pages numbers 326-327.  Note: Electricity required for pumping at pumped-storage plants is regarded as electricity for station service and is deducted from gross generation.</t>
    </r>
  </si>
  <si>
    <t>Megawatthour (MWh):  One thousand kilowatt-hours or one million watt-hours.</t>
  </si>
  <si>
    <t>Annual</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</si>
  <si>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  
Form 923 instructions available at: www.eia.gov/survey/form/eia_923/instructions.pdf.</t>
    </r>
  </si>
  <si>
    <t>Net electricity generated by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</si>
  <si>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MWh</t>
  </si>
  <si>
    <t>Net electricity generated by the combustion of natural gas (a gaseous mixture of hydrocarbon compounds, the primary one being methane).</t>
  </si>
  <si>
    <t>Net electricity generated by the use of the thermal energy released from the fission of nuclear fuel in a reactor.</t>
  </si>
  <si>
    <t>Net electricity generated by the combustion of petroleum (a broadly defined class of liquid hydrocarbon mixtures. Included are crude oil, lease condensate, unfinished oils, refined products obtained from the processing of crude oil, and natural gas plant liquids).</t>
  </si>
  <si>
    <t>Net electricity generated by the combustion of biomass (an organic nonfossil material of biological origin constituting a renewable energy source).</t>
  </si>
  <si>
    <t xml:space="preserve">Net electricity generated by the use of thermal energy released from hot water or steam extracted from geothermal reservoirs in the earth's crust. </t>
  </si>
  <si>
    <t xml:space="preserve">Net electricity generated by the use of flowing water. </t>
  </si>
  <si>
    <t>Net electricity generated by the use of the radiant energy of the sun, which can be converted into other forms of energy, such as heat or electricity.</t>
  </si>
  <si>
    <t>Net electricity generated by the use of kinetic energy present in wind motion that can be converted to mechanical energy for driving pumps, mills, and electric power generators.</t>
  </si>
  <si>
    <t xml:space="preserve">Net electricity generated by other resources that are not defined above.  If applicable, this metric should also include market purchases where the generation resource is unknown. </t>
  </si>
  <si>
    <t>Total Annual Capital Expenditures</t>
  </si>
  <si>
    <t xml:space="preserve">Align annual capital expenditures with data reported in recent investor presentations or financial filings. Total capital expenditures should reflect all investments made at the company level (i.e., parent level or operating company) for which other data (e.g., number of customers, emissions, etc.) is reported. A capital expenditure is the use of funds or assumption of a liability in order to obtain physical assets that are to be used for productive purposes for at least one year. This type of expenditure is made in order to expand the productive or competitive posture of a business.  </t>
  </si>
  <si>
    <t>Nominal Dollars</t>
  </si>
  <si>
    <r>
      <t xml:space="preserve">Accounting Tools, </t>
    </r>
    <r>
      <rPr>
        <i/>
        <sz val="11"/>
        <rFont val="Calibri"/>
        <family val="2"/>
        <scheme val="minor"/>
      </rPr>
      <t xml:space="preserve">Q&amp;A, </t>
    </r>
    <r>
      <rPr>
        <sz val="11"/>
        <rFont val="Calibri"/>
        <family val="2"/>
        <scheme val="minor"/>
      </rPr>
      <t>http://www.accountingtools.com/questions-and-answers/what-is-a-capital-expenditure.html</t>
    </r>
  </si>
  <si>
    <r>
      <t xml:space="preserve">Incremental Annual Electricity Savings for the reporting year as reported to EIA on </t>
    </r>
    <r>
      <rPr>
        <b/>
        <sz val="11"/>
        <color rgb="FFFF0000"/>
        <rFont val="Calibri"/>
        <family val="2"/>
        <scheme val="minor"/>
      </rPr>
      <t>Form 861</t>
    </r>
    <r>
      <rPr>
        <sz val="11"/>
        <color theme="1"/>
        <rFont val="Calibri"/>
        <family val="2"/>
        <scheme val="minor"/>
      </rPr>
      <t xml:space="preserve">.  Incremental Annual Savings for the reporting year are those changes in energy use caused in the current reporting year by: (1) new participants in DSM programs that operated in the previous reporting year, and (2) participants in new DSM programs that operated for the first time in the current reporting year.  A “New program” is a program for which the reporting year is the first year the program achieved savings, regardless of when program development and expenditures began.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</si>
  <si>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 xml:space="preserve">Available at: www.eia.gov/survey/form/eia_861/instructions.pdf. </t>
    </r>
  </si>
  <si>
    <r>
      <t xml:space="preserve">Total annual investment in electric energy efficiency programs as reported to EIA on </t>
    </r>
    <r>
      <rPr>
        <b/>
        <sz val="11"/>
        <color rgb="FFFF0000"/>
        <rFont val="Calibri"/>
        <family val="2"/>
        <scheme val="minor"/>
      </rPr>
      <t>Form 861</t>
    </r>
    <r>
      <rPr>
        <sz val="11"/>
        <color theme="1"/>
        <rFont val="Calibri"/>
        <family val="2"/>
        <scheme val="minor"/>
      </rPr>
      <t xml:space="preserve">. </t>
    </r>
  </si>
  <si>
    <t xml:space="preserve">End of Year </t>
  </si>
  <si>
    <r>
      <t xml:space="preserve">Electric customer counts should be aligned with the data provided to EIA on </t>
    </r>
    <r>
      <rPr>
        <b/>
        <sz val="11"/>
        <color rgb="FFFF0000"/>
        <rFont val="Calibri"/>
        <family val="2"/>
        <scheme val="minor"/>
      </rPr>
      <t>Form 861 - Sales to Utility Customers</t>
    </r>
    <r>
      <rPr>
        <sz val="11"/>
        <color theme="1"/>
        <rFont val="Calibri"/>
        <family val="2"/>
        <scheme val="minor"/>
      </rPr>
      <t xml:space="preserve">. </t>
    </r>
  </si>
  <si>
    <r>
      <t xml:space="preserve">U.S. Energy Information Administration, </t>
    </r>
    <r>
      <rPr>
        <i/>
        <sz val="11"/>
        <color theme="1"/>
        <rFont val="Calibri"/>
        <family val="2"/>
        <scheme val="minor"/>
      </rPr>
      <t xml:space="preserve">Form EIA-861 Annual Electric Power Industry Report Instructions. </t>
    </r>
    <r>
      <rPr>
        <sz val="11"/>
        <color theme="1"/>
        <rFont val="Calibri"/>
        <family val="2"/>
        <scheme val="minor"/>
      </rPr>
      <t>Available at: www.eia.gov/survey/form/eia_861/instructions.pdf.</t>
    </r>
  </si>
  <si>
    <t>An energy-consuming sector that consists of service-providing facilities and equipment of businesses; Federal, State, and local governments; and other private and public organizations, such as religious, social, or fraternal groups. The commercial sector includes institutional living quarters. It also includes sewage treatment facilities. Common uses of energy associated with this sector include space heating, water heating, air conditioning, lighting, refrigeration, cooking, and running a wide variety of other equipment. Note: This sector includes generators that produce electricity and/or useful thermal output primarily to support the activities of the above-mentioned commercial establishments.</t>
  </si>
  <si>
    <t xml:space="preserve">Number of end-use retail customers receiving electricity (individual homes and businesses count as one). </t>
  </si>
  <si>
    <t>An energy-consuming sector that consists of all facilities and equipment used for producing, processing, or assembling goods. The industrial sector encompasses the following types of activity manufacturing (NAICS codes 31-33); agriculture, forestry, fishing and hunting (NAICS code 11); mining, including oil and gas extraction (NAICS code 21); and construction (NAICS code 23). Overall energy use in this sector is largely for process heat and cooling and powering machinery, with lesser amounts used for facility heating, air conditioning, and lighting. Fossil fuels are also used as raw material inputs to manufactured products. Note: This sector includes generators that produce electricity and/or useful thermal output primarily to support the above-mentioned industrial activities. Various EIA programs differ in sectoral coverage.</t>
  </si>
  <si>
    <t>An energy-consuming sector that consists of living quarters for private households. Common uses of energy associated with this sector include space heating, water heating, air conditioning, lighting, refrigeration, cooking, and running a variety of other appliances. The residential sector excludes institutional living quarters. Note: Various EIA programs differ in sectoral coverage.</t>
  </si>
  <si>
    <t>Number of end-use retail customers receiving electricity (individual homes and businesses count as one).</t>
  </si>
  <si>
    <t>Owned Generation</t>
  </si>
  <si>
    <t xml:space="preserve">Total Owned Generation CO2 Emissions </t>
  </si>
  <si>
    <r>
      <t xml:space="preserve">Total direct CO2 emissions from company equity-owned fossil fuel combustion generation </t>
    </r>
    <r>
      <rPr>
        <sz val="11"/>
        <rFont val="Calibri"/>
        <family val="2"/>
        <scheme val="minor"/>
      </rPr>
      <t>based on EPA's</t>
    </r>
    <r>
      <rPr>
        <sz val="11"/>
        <color theme="1"/>
        <rFont val="Calibri"/>
        <family val="2"/>
        <scheme val="minor"/>
      </rPr>
      <t xml:space="preserve">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t>
    </r>
    <r>
      <rPr>
        <sz val="11"/>
        <rFont val="Calibri"/>
        <family val="2"/>
        <scheme val="minor"/>
      </rPr>
      <t xml:space="preserve">relevant protocols. </t>
    </r>
  </si>
  <si>
    <t>Metric Tons</t>
  </si>
  <si>
    <r>
      <t xml:space="preserve">U.S. Environmental Protection Agency, </t>
    </r>
    <r>
      <rPr>
        <i/>
        <sz val="11"/>
        <color theme="1"/>
        <rFont val="Calibri"/>
        <family val="2"/>
        <scheme val="minor"/>
      </rPr>
      <t>Greenhouse Gas Reporting Program</t>
    </r>
    <r>
      <rPr>
        <sz val="11"/>
        <color theme="1"/>
        <rFont val="Calibri"/>
        <family val="2"/>
        <scheme val="minor"/>
      </rPr>
      <t xml:space="preserve"> (40 CFR, part 98, Subparts C and D). </t>
    </r>
  </si>
  <si>
    <t xml:space="preserve">Total Owned Generation CO2 Emissions Intensity </t>
  </si>
  <si>
    <r>
      <t xml:space="preserve">Total direct CO2 emissions from 5.1.1.1, divided by total MWh of </t>
    </r>
    <r>
      <rPr>
        <u/>
        <sz val="11"/>
        <color theme="1"/>
        <rFont val="Calibri"/>
        <family val="2"/>
        <scheme val="minor"/>
      </rPr>
      <t>owned</t>
    </r>
    <r>
      <rPr>
        <sz val="11"/>
        <color theme="1"/>
        <rFont val="Calibri"/>
        <family val="2"/>
        <scheme val="minor"/>
      </rPr>
      <t xml:space="preserve"> net generation reported in the Utility Portfolio section. </t>
    </r>
  </si>
  <si>
    <t>Metric Tons/Net MWh</t>
  </si>
  <si>
    <t xml:space="preserve">Total Owned Generation CO2e Emissions </t>
  </si>
  <si>
    <r>
      <t xml:space="preserve">Total direct CO2e emissions (CO2, CH4, and N2O) from company equity-owned fossil fuel combustion generation in accordance with EPA's </t>
    </r>
    <r>
      <rPr>
        <b/>
        <sz val="11"/>
        <color rgb="FFFF0000"/>
        <rFont val="Calibri"/>
        <family val="2"/>
        <scheme val="minor"/>
      </rPr>
      <t>GHG Reporting Program</t>
    </r>
    <r>
      <rPr>
        <sz val="11"/>
        <color theme="1"/>
        <rFont val="Calibri"/>
        <family val="2"/>
        <scheme val="minor"/>
      </rPr>
      <t xml:space="preserve"> (40 CFR, part 98, Subpart C – General Stationary Fuel Combustion and Subpart D – Electricity Production), using a continuous emission monitoring system (CEMS) or other approved methodology. </t>
    </r>
  </si>
  <si>
    <t xml:space="preserve">Total Owned Generation CO2e Emissions Intensity </t>
  </si>
  <si>
    <r>
      <t xml:space="preserve">Total direct CO2e emissions from 5.1.2.1, divided by total MWh of </t>
    </r>
    <r>
      <rPr>
        <b/>
        <u/>
        <sz val="11"/>
        <color theme="1"/>
        <rFont val="Calibri"/>
        <family val="2"/>
        <scheme val="minor"/>
      </rPr>
      <t>owned</t>
    </r>
    <r>
      <rPr>
        <sz val="11"/>
        <color theme="1"/>
        <rFont val="Calibri"/>
        <family val="2"/>
        <scheme val="minor"/>
      </rPr>
      <t xml:space="preserve"> net generation reported in the Utility Portfolio section. </t>
    </r>
  </si>
  <si>
    <t>Purchased Power</t>
  </si>
  <si>
    <t xml:space="preserve">Total Purchased Generation CO2 Emissions </t>
  </si>
  <si>
    <t>Purchased power CO2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</si>
  <si>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 Emissions Intensity</t>
  </si>
  <si>
    <r>
      <t xml:space="preserve">Total purchased power CO2 emissions from 5.2.1.1,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</si>
  <si>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 xml:space="preserve">Total Purchased Generation CO2e Emissions </t>
  </si>
  <si>
    <t>Purchased power CO2e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</si>
  <si>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CO2e Emissions Intensity</t>
  </si>
  <si>
    <r>
      <t xml:space="preserve">Total purchased power CO2e emissions from 5.2.2.1,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</si>
  <si>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Total Owned + Purchased Generation CO2 Emissions</t>
  </si>
  <si>
    <t>Sum of total CO2 emissions reported under 5.1.1.1 and 5.2.1.1.</t>
  </si>
  <si>
    <t xml:space="preserve">Total Owned + Purchased Generation CO2 Emissions Intensity </t>
  </si>
  <si>
    <r>
      <t xml:space="preserve">Total emissions from 5.3.1.1,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</si>
  <si>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Total Owned + Purchased Generation CO2e Emissions</t>
  </si>
  <si>
    <t>Sum of total CO2e emissions reported under 5.1.2.1 and 5.2.2.1.</t>
  </si>
  <si>
    <t xml:space="preserve">Total Owned + Purchased Generation CO2e Emissions Intensity </t>
  </si>
  <si>
    <r>
      <t xml:space="preserve">Total emissions from 5.3.2.1,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</si>
  <si>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Non-Generation CO2e Emissions of Sulfur Hexafluoride (SF6)</t>
  </si>
  <si>
    <t>Total CO2e emissions of SF6</t>
  </si>
  <si>
    <r>
      <t xml:space="preserve">Total CO2e emissions of SF6 in accordance with EPA's </t>
    </r>
    <r>
      <rPr>
        <b/>
        <sz val="11"/>
        <color rgb="FFFF0000"/>
        <rFont val="Calibri"/>
        <family val="2"/>
        <scheme val="minor"/>
      </rPr>
      <t>GHG Reporting Program</t>
    </r>
    <r>
      <rPr>
        <sz val="11"/>
        <rFont val="Calibri"/>
        <family val="2"/>
        <scheme val="minor"/>
      </rPr>
      <t xml:space="preserve"> (40 CFR Part 98, Subpart DD).</t>
    </r>
  </si>
  <si>
    <r>
      <t xml:space="preserve">U.S. Environmental Protection Agency, </t>
    </r>
    <r>
      <rPr>
        <i/>
        <sz val="11"/>
        <rFont val="Calibri"/>
        <family val="2"/>
        <scheme val="minor"/>
      </rPr>
      <t>Greenhouse Gas Reporting Program</t>
    </r>
    <r>
      <rPr>
        <sz val="11"/>
        <rFont val="Calibri"/>
        <family val="2"/>
        <scheme val="minor"/>
      </rPr>
      <t xml:space="preserve"> (40 CFR, part 98, Subpart DD). </t>
    </r>
  </si>
  <si>
    <t>Leak rate of CO2e emissions of SF6</t>
  </si>
  <si>
    <r>
      <t xml:space="preserve">Leak rate of CO2e emissions of SF6 in accordance with EPA's </t>
    </r>
    <r>
      <rPr>
        <b/>
        <sz val="11"/>
        <color rgb="FFFF0000"/>
        <rFont val="Calibri"/>
        <family val="2"/>
        <scheme val="minor"/>
      </rPr>
      <t>GHG Reporting Program</t>
    </r>
    <r>
      <rPr>
        <sz val="11"/>
        <rFont val="Calibri"/>
        <family val="2"/>
        <scheme val="minor"/>
      </rPr>
      <t xml:space="preserve"> (40 CFR Part 98, Subpart DD)</t>
    </r>
  </si>
  <si>
    <t>Generation basis for calculation</t>
  </si>
  <si>
    <t>Indicate the generation basis for calculating SO2, NOx, and Hg emissions and intensity.
    Fossil: Fossil Fuel Generation Only
    Total: Total System Generation
    Other: Other (please specify in comment section)</t>
  </si>
  <si>
    <t>Total NOx Emissions</t>
  </si>
  <si>
    <r>
      <t xml:space="preserve">Total NOx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</si>
  <si>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r>
      <t xml:space="preserve">U.S. Environmental Protection Agency, </t>
    </r>
    <r>
      <rPr>
        <i/>
        <sz val="11"/>
        <color theme="1"/>
        <rFont val="Calibri"/>
        <family val="2"/>
        <scheme val="minor"/>
      </rPr>
      <t>Acid Rain Reporting Program</t>
    </r>
    <r>
      <rPr>
        <sz val="11"/>
        <color theme="1"/>
        <rFont val="Calibri"/>
        <family val="2"/>
        <scheme val="minor"/>
      </rPr>
      <t xml:space="preserve"> (40 CFR, part 75). </t>
    </r>
  </si>
  <si>
    <t xml:space="preserve">Total NOx Emissions Intensity </t>
  </si>
  <si>
    <t>Total from above, divided by the MWh of generation basis as indicated in 6.1.</t>
  </si>
  <si>
    <t>Total SO2 Emissions</t>
  </si>
  <si>
    <r>
      <t xml:space="preserve">Total SO2 emissions from company equity-owned fossil fuel combustion generation. In accordance with EPA's  </t>
    </r>
    <r>
      <rPr>
        <b/>
        <sz val="11"/>
        <color rgb="FFFF0000"/>
        <rFont val="Calibri"/>
        <family val="2"/>
        <scheme val="minor"/>
      </rPr>
      <t xml:space="preserve">Acid Rain Reporting Program </t>
    </r>
    <r>
      <rPr>
        <sz val="11"/>
        <color theme="1"/>
        <rFont val="Calibri"/>
        <family val="2"/>
        <scheme val="minor"/>
      </rPr>
      <t>(40 CFR, part 75) or regulatory equivalent.</t>
    </r>
  </si>
  <si>
    <t xml:space="preserve">Total SO2 Emissions Intensity </t>
  </si>
  <si>
    <t>Total Hg Emissions</t>
  </si>
  <si>
    <r>
      <t xml:space="preserve">Total Mercury emissions from company equity-owned fossil fuel combustion generation. Preferred methods of measurement are performance-based, direct measurement as outlined in the </t>
    </r>
    <r>
      <rPr>
        <sz val="11"/>
        <rFont val="Calibri"/>
        <family val="2"/>
        <scheme val="minor"/>
      </rPr>
      <t xml:space="preserve">EPA Mercury and Air Toxics Standard </t>
    </r>
    <r>
      <rPr>
        <sz val="11"/>
        <color theme="1"/>
        <rFont val="Calibri"/>
        <family val="2"/>
        <scheme val="minor"/>
      </rPr>
      <t>(</t>
    </r>
    <r>
      <rPr>
        <b/>
        <sz val="11"/>
        <color rgb="FFFF0000"/>
        <rFont val="Calibri"/>
        <family val="2"/>
        <scheme val="minor"/>
      </rPr>
      <t>MATS</t>
    </r>
    <r>
      <rPr>
        <sz val="11"/>
        <color theme="1"/>
        <rFont val="Calibri"/>
        <family val="2"/>
        <scheme val="minor"/>
      </rPr>
      <t>). In the absence of performance-based measures, report value aligned with Toxics Release Inventory (</t>
    </r>
    <r>
      <rPr>
        <b/>
        <sz val="11"/>
        <color rgb="FFFF0000"/>
        <rFont val="Calibri"/>
        <family val="2"/>
        <scheme val="minor"/>
      </rPr>
      <t>TRI</t>
    </r>
    <r>
      <rPr>
        <sz val="11"/>
        <color theme="1"/>
        <rFont val="Calibri"/>
        <family val="2"/>
        <scheme val="minor"/>
      </rPr>
      <t>) or regulatory equivalent for international operations.</t>
    </r>
  </si>
  <si>
    <t>Kilograms</t>
  </si>
  <si>
    <r>
      <t xml:space="preserve">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</si>
  <si>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Total Hg Emissions Intensity </t>
  </si>
  <si>
    <t>Kilograms/Net MWh</t>
  </si>
  <si>
    <t>Average number of employees over the year.  To calculate the annual average number of employees: (1) Calculate the total number of employees your establishment paid for all periods. Add the number of employees your establishment paid in every pay period during the data year. Count all employees that you paid at any time during the year and include full-time, part-time, temporary, seasonal, salaried, and hourly workers. Note that pay periods could be monthly, weekly, bi-weekly, and so on. (2) Divide the total number of employees (from step 1) by the number of pay periods your establishment had in during the data year. Be sure to count any pay periods when you had no (zero) employees. (3) Round the answer you computed in step 2 to the next highest whole number.</t>
  </si>
  <si>
    <t>Number of Employees</t>
  </si>
  <si>
    <r>
      <t xml:space="preserve">U.S. Department of Labor, Bureau of Labor Statistics, Steps to estimate annual average number of employees, www.bls.gov/respondents/iif/annualavghours.htm.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</si>
  <si>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Percentage of women (defined as employees who identify as female) in workforce. </t>
  </si>
  <si>
    <t>Percent of Employees</t>
  </si>
  <si>
    <r>
      <t xml:space="preserve">U.S. Equal Employment Opportunity Commission, EEO Terminology, www.archives.gov/eeo/terminology.html.  EPRI, </t>
    </r>
    <r>
      <rPr>
        <i/>
        <sz val="11"/>
        <rFont val="Calibri"/>
        <family val="2"/>
        <scheme val="minor"/>
      </rPr>
      <t>Metrics to Benchmark Electric Power Company Sustainability Performance,</t>
    </r>
    <r>
      <rPr>
        <sz val="11"/>
        <rFont val="Calibri"/>
        <family val="2"/>
        <scheme val="minor"/>
      </rPr>
      <t xml:space="preserve"> 2018 Technical Report.</t>
    </r>
  </si>
  <si>
    <t>Percentage of minorities in workforce.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</si>
  <si>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Total Number of Board of Directors/Trustees</t>
  </si>
  <si>
    <t xml:space="preserve">Average number of employees on the Board of Directors/Trustees over the year. </t>
  </si>
  <si>
    <t xml:space="preserve">Percentage of women (defined as employees who identify as female) on Board of Directors/Trustees. </t>
  </si>
  <si>
    <t>Percentage of minorities on Board of Directors/Trustees.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</si>
  <si>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Number of injuries or illnesses x 200,000 / Number of employee labor hours worked.  Injury or illness is recordable if it results in any of the following: death, days away from work, restricted work or transfer to another job, medical treatment beyond first aid, or loss of consciousness. You must also consider a case to meet the general recording criteria if it involves a significant injury or illness diagnosed by a physician or other licensed health care professional, even if it does not result in death, days away from work, restricted work or job transfer, medical treatment beyond first aid, or loss of consciousness. Record the injuries and illnesses of all employees on your payroll, whether they are labor, executive, hourly, salary, part-time, seasonal, or migrant workers. You also must record the recordable injuries and illnesses that occur to employees who are not on your payroll if you supervise these employees on a day-to-day basis. If your business is organized as a sole proprietorship or partnership, the owner or partners are not considered employees for recordkeeping purposes. For temporary employees, you must record these injuries and illnesses if you supervise these employees on a day-to-day basis. If the contractor's employee is under the day-to-day supervision of the contractor, the contractor is responsible for recording the injury or illness. If you supervise the contractor employee's work on a day-to-day basis, you must record the injury or illness.</t>
  </si>
  <si>
    <t>Percent</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</si>
  <si>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</si>
  <si>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Calculated as: Number of lost-time cases x 200,000 / Number of employee labor hours worked. Only report for employees of the company as defined for the “recordable incident rate for employees” metric. A lost-time incident is one that resulted in an employee's inability to work the next full work day.</t>
  </si>
  <si>
    <r>
      <t xml:space="preserve">U.S. Department of Labor, Occupational Health and Safety Administration, OSHA Recordable Incidents.  EPRI, </t>
    </r>
    <r>
      <rPr>
        <i/>
        <sz val="11"/>
        <color theme="1"/>
        <rFont val="Calibri"/>
        <family val="2"/>
        <scheme val="minor"/>
      </rPr>
      <t>Metrics to Benchmark Electric Power Company Sustainability Performance,</t>
    </r>
    <r>
      <rPr>
        <sz val="11"/>
        <color theme="1"/>
        <rFont val="Calibri"/>
        <family val="2"/>
        <scheme val="minor"/>
      </rPr>
      <t>2018 Technical Report.</t>
    </r>
  </si>
  <si>
    <t>Calculated as: Total number of DART incidents x 200,000 / Number of employee labor hours worked. A DART incident is one in which there were one or more lost days or one or more restricted days, or one that resulted in an employee transferring to a different job within the company.</t>
  </si>
  <si>
    <r>
      <t xml:space="preserve">U.S. Department of Labor, Occupational Health and Safety Administration, OSHA Recordable Incidents.  EPRI, </t>
    </r>
    <r>
      <rPr>
        <i/>
        <sz val="11"/>
        <color theme="1"/>
        <rFont val="Calibri"/>
        <family val="2"/>
        <scheme val="minor"/>
      </rPr>
      <t>Metrics to Benchmark Sustainability Performance for the Electric Power Industry</t>
    </r>
    <r>
      <rPr>
        <sz val="11"/>
        <color theme="1"/>
        <rFont val="Calibri"/>
        <family val="2"/>
        <scheme val="minor"/>
      </rPr>
      <t>, 2018 Technical Report.</t>
    </r>
  </si>
  <si>
    <t xml:space="preserve">Total employee fatalities.  Record for all employees on your payroll, whether they are labor, executive, hourly, salary, part-time, seasonal, or migrant workers. Include fatalities to those that occur to employees who are not on your payroll if you supervise these employees on a day-to-day basis. For temporary employees, report fatalities if you supervise these employees on a day-to-day basis. </t>
  </si>
  <si>
    <t xml:space="preserve">Amount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t>
  </si>
  <si>
    <t>Millions of Gallons</t>
  </si>
  <si>
    <r>
      <t xml:space="preserve">Partially sourced from EPRI, </t>
    </r>
    <r>
      <rPr>
        <i/>
        <sz val="11"/>
        <rFont val="Calibri"/>
        <family val="2"/>
        <scheme val="minor"/>
      </rPr>
      <t>Metrics to Benchmark Electric Power Company Sustainability Performance,</t>
    </r>
    <r>
      <rPr>
        <sz val="11"/>
        <rFont val="Calibri"/>
        <family val="2"/>
        <scheme val="minor"/>
      </rPr>
      <t xml:space="preserve"> 2018 Technical Report.</t>
    </r>
  </si>
  <si>
    <t xml:space="preserve">Amount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t>
  </si>
  <si>
    <r>
      <t xml:space="preserve">Partially sourced from EPRI, </t>
    </r>
    <r>
      <rPr>
        <i/>
        <sz val="11"/>
        <rFont val="Calibri"/>
        <family val="2"/>
        <scheme val="minor"/>
      </rPr>
      <t>Metrics to Benchmark Electric Power Company Sustainability Performance,</t>
    </r>
    <r>
      <rPr>
        <sz val="11"/>
        <rFont val="Calibri"/>
        <family val="2"/>
        <scheme val="minor"/>
      </rPr>
      <t>2018 Technical Report.</t>
    </r>
  </si>
  <si>
    <t xml:space="preserve">Rate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Divide millions of gallons by equity-owned total net generation from all equity-owned net electric generation as reported under Metric 2, Net Generation for the data year (MWh). </t>
  </si>
  <si>
    <t>Millions of Gallons/Net MWh</t>
  </si>
  <si>
    <t xml:space="preserve">Rate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Divide millions of gallons by equity-owned total net generation from all equity-owned net electric generation as reported under Metric 2, Net Generation for the data year (MWh). </t>
  </si>
  <si>
    <t xml:space="preserve">Waste Products </t>
  </si>
  <si>
    <t xml:space="preserve">Metric tons of hazardous waste, as defined by the Resource Conservation and Recovery Act (RCRA), manifested for disposal at a Treatment Storage and Disposal (TSD) facility. Methods of disposal include disposing to landfill, surface impoundment, waste pile, and land treatment units. Hazardous wastes include either listed wastes (F, K, P and U lists) or characteristic wastes (wastes which exhibit at least one of the following characteristics - ignitability, corrosivity, reactivity, toxicity). Include hazardous waste from all company operations including generation, transmissions, distribution, and other operations.  </t>
  </si>
  <si>
    <r>
      <t xml:space="preserve">Partially sourced from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</si>
  <si>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Percent of coal combustion products (CCPs) - fly ash, bottom ash, boiler slag, flue gas desulfurization materials, scrubber bi-product - diverted from disposal into beneficial uses, including being sold. Include any CCP that is generated during the data year and stored for beneficial use in a future year. Only include CCP generated at company equity-owned facilities. If no weight data are available, estimate the weight using available information on waste density and volume collected, mass balances, or similar information.</t>
  </si>
  <si>
    <t>Goal Applicability</t>
  </si>
  <si>
    <t>Baseline Year</t>
  </si>
  <si>
    <t>Target 
Year</t>
  </si>
  <si>
    <t>Reduction Goal Description (Short)</t>
  </si>
  <si>
    <t>Source (URL)</t>
  </si>
  <si>
    <t>Otter Tail Power Company (operating company)</t>
  </si>
  <si>
    <t>Based on current dispatch levels of both Big Stone Plant and Coyote Station, our target is to reduce carbon emissions from generation resources we own 50 percent from 2005 levels by 2025</t>
  </si>
  <si>
    <t>OTP Sustainability | Otter Tail Power Company</t>
  </si>
  <si>
    <t>Based on current dispatch levels of both Big Stone Plant and Coyote Station, our target is to reduce carbon emissions from generation resources we own 97 percent from 2005 levels by 2050.</t>
  </si>
  <si>
    <t xml:space="preserve">2.  Information on the type of emissions (e.g., carbon, methane, CO2e, etc.) and which scope(s) of emissions apply — based on the WRI GHG Reporting Protocol, TCR Reporting Protocol(s), </t>
  </si>
  <si>
    <t>or other acceptable reporting procedures — should be included in the goal description.  Emissions reported in the Quantitative section are not based on a Scope 1, 2 or 3 methodology.</t>
  </si>
  <si>
    <t xml:space="preserve">3.  Goal Applicability refers to the entity to which the goal applies (e.g., parent company, operating company, electic or gas utility, etc.). </t>
  </si>
  <si>
    <t>Fossil</t>
  </si>
  <si>
    <t>Other: Other (please specify in notes)</t>
  </si>
  <si>
    <t xml:space="preserve">The increase in hazardous waste manifested in 2021 was the result of the Hoot Lake Plant decomissioning. </t>
  </si>
  <si>
    <t>Year 2005 Mercury Intensity has been corrected from prevoius reports from kg/GWh to kg/MWh.</t>
  </si>
  <si>
    <t>Astoria Station began commercial operation in April 2021</t>
  </si>
  <si>
    <t>2025 includes the addition of the Hoot Lake Solar project (49 MW).</t>
  </si>
  <si>
    <t> </t>
  </si>
  <si>
    <t>1.  Additional information on the emissions goals listed above, can be found in OTP's ESG Report</t>
  </si>
  <si>
    <t>Figures include long-term wind purchase power agreements.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</si>
</sst>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2" formatCode="_(&quot;$&quot;* #,##0_);_(&quot;$&quot;* \(#,##0\);_(&quot;$&quot;* &quot;-&quot;_);_(@_)"/>
    <numFmt numFmtId="43" formatCode="_(* #,##0.00_);_(* \(#,##0.00\);_(* &quot;-&quot;??_);_(@_)"/>
    <numFmt numFmtId="164" formatCode="0;\(0\)"/>
    <numFmt numFmtId="165" formatCode="#,##0.000"/>
    <numFmt numFmtId="166" formatCode="#,##0.000000"/>
    <numFmt numFmtId="167" formatCode="#,##0.0"/>
    <numFmt numFmtId="168" formatCode="#,##0.0000"/>
    <numFmt numFmtId="169" formatCode="0.0000"/>
    <numFmt numFmtId="170" formatCode="_(* #,##0_);_(* \(#,##0\);_(* &quot;-&quot;??_);_(@_)"/>
    <numFmt numFmtId="171" formatCode="0.000"/>
    <numFmt numFmtId="172" formatCode="&quot;$&quot;#,##0"/>
    <numFmt numFmtId="173" formatCode="_(&quot;$&quot;* #,##0_);_(&quot;$&quot;* \(#,##0\);_(&quot;$&quot;* &quot;-&quot;??_);_(@_)"/>
  </numFmts>
  <fonts count="31" x14ac:knownFonts="1">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sz val="11"/>
      <name val="Calibri"/>
      <family val="2"/>
      <scheme val="minor"/>
    </font>
    <font>
      <b/>
      <sz val="11"/>
      <color rgb="FFFF0000"/>
      <name val="Calibri"/>
      <family val="2"/>
      <scheme val="minor"/>
    </font>
    <font>
      <u/>
      <sz val="11"/>
      <color theme="1"/>
      <name val="Calibri"/>
      <family val="2"/>
      <scheme val="minor"/>
    </font>
    <font>
      <b/>
      <sz val="10"/>
      <color theme="1"/>
      <name val="Arial"/>
      <family val="2"/>
    </font>
    <font>
      <b/>
      <u/>
      <sz val="10"/>
      <color theme="1"/>
      <name val="Arial"/>
      <family val="2"/>
    </font>
    <font>
      <sz val="9"/>
      <color theme="1"/>
      <name val="Arial"/>
      <family val="2"/>
    </font>
    <font>
      <i/>
      <sz val="9"/>
      <color theme="1"/>
      <name val="Arial"/>
      <family val="2"/>
    </font>
    <font>
      <sz val="10"/>
      <color theme="1"/>
      <name val="Arial"/>
      <family val="2"/>
    </font>
    <font>
      <sz val="11"/>
      <color theme="1"/>
      <name val="Calibri"/>
      <family val="2"/>
      <scheme val="minor"/>
    </font>
    <font>
      <b/>
      <sz val="11"/>
      <color theme="3"/>
      <name val="Calibri"/>
      <family val="2"/>
      <scheme val="minor"/>
    </font>
    <font>
      <b/>
      <u/>
      <sz val="11"/>
      <color theme="3"/>
      <name val="Calibri"/>
      <family val="2"/>
      <scheme val="minor"/>
    </font>
    <font>
      <sz val="11"/>
      <color theme="1"/>
      <name val="Cambria"/>
      <family val="1"/>
    </font>
    <font>
      <sz val="11"/>
      <color rgb="FFFF0000"/>
      <name val="Calibri"/>
      <family val="2"/>
      <scheme val="minor"/>
    </font>
    <font>
      <b/>
      <sz val="11"/>
      <name val="Calibri"/>
      <family val="2"/>
      <scheme val="minor"/>
    </font>
    <font>
      <i/>
      <sz val="11"/>
      <name val="Calibri"/>
      <family val="2"/>
      <scheme val="minor"/>
    </font>
    <font>
      <b/>
      <sz val="26"/>
      <color theme="3" tint="-0.499984740745262"/>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b/>
      <sz val="22"/>
      <color rgb="FFC00000"/>
      <name val="Calibri"/>
      <family val="2"/>
      <scheme val="minor"/>
    </font>
    <font>
      <i/>
      <sz val="11"/>
      <color theme="1"/>
      <name val="Calibri"/>
      <family val="2"/>
      <scheme val="minor"/>
    </font>
    <font>
      <b/>
      <u/>
      <sz val="11"/>
      <color theme="1"/>
      <name val="Calibri"/>
      <family val="2"/>
      <scheme val="minor"/>
    </font>
    <font>
      <sz val="11"/>
      <color rgb="FF000000"/>
      <name val="Calibri"/>
      <family val="2"/>
    </font>
    <font>
      <sz val="11"/>
      <name val="Calibri"/>
      <family val="2"/>
    </font>
  </fonts>
  <fills count="8">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1"/>
        <bgColor indexed="64"/>
      </patternFill>
    </fill>
    <fill>
      <patternFill patternType="solid">
        <fgColor rgb="FFFFC000"/>
        <bgColor indexed="64"/>
      </patternFill>
    </fill>
  </fills>
  <borders count="23">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4" fillId="0" borderId="0"/>
    <xf numFmtId="9" fontId="15" fillId="0" borderId="0" applyFont="0" applyFill="0" applyBorder="0" applyAlignment="0" applyProtection="0"/>
    <xf numFmtId="0" fontId="23" fillId="0" borderId="0" applyNumberFormat="0" applyFill="0" applyBorder="0" applyAlignment="0" applyProtection="0"/>
    <xf numFmtId="43" fontId="15" fillId="0" borderId="0" applyFont="0" applyFill="0" applyBorder="0" applyAlignment="0" applyProtection="0"/>
  </cellStyleXfs>
  <cellXfs count="268">
    <xf numFmtId="0" fontId="0" fillId="0" borderId="0" xfId="0"/>
    <xf numFmtId="0" fontId="2" fillId="0" borderId="0" xfId="0" applyFont="1" applyAlignment="1">
      <alignment horizontal="left"/>
    </xf>
    <xf numFmtId="0" fontId="0" fillId="0" borderId="3" xfId="0" applyBorder="1"/>
    <xf numFmtId="0" fontId="3" fillId="0" borderId="0" xfId="0" applyFo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0" borderId="0" xfId="0" applyFont="1"/>
    <xf numFmtId="0" fontId="2"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2" fillId="2" borderId="0" xfId="0" applyFont="1" applyFill="1" applyAlignment="1">
      <alignment horizontal="center" vertical="center"/>
    </xf>
    <xf numFmtId="14" fontId="6" fillId="0" borderId="0" xfId="0" applyNumberFormat="1" applyFont="1" applyAlignment="1">
      <alignment horizontal="left"/>
    </xf>
    <xf numFmtId="0" fontId="2" fillId="4" borderId="6" xfId="0" applyFont="1" applyFill="1" applyBorder="1" applyAlignment="1">
      <alignment horizontal="center" vertical="center"/>
    </xf>
    <xf numFmtId="0" fontId="0" fillId="0" borderId="0" xfId="0"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4" fillId="3" borderId="0" xfId="0" applyFont="1" applyFill="1" applyAlignment="1">
      <alignment horizontal="left"/>
    </xf>
    <xf numFmtId="0" fontId="0" fillId="0" borderId="1" xfId="0" applyBorder="1" applyAlignment="1">
      <alignment horizontal="left"/>
    </xf>
    <xf numFmtId="0" fontId="2" fillId="2" borderId="10"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1" xfId="0" applyBorder="1" applyAlignment="1">
      <alignment horizontal="left" indent="4"/>
    </xf>
    <xf numFmtId="0" fontId="2" fillId="2" borderId="0" xfId="0" applyFont="1" applyFill="1" applyAlignment="1">
      <alignment horizontal="center"/>
    </xf>
    <xf numFmtId="0" fontId="6" fillId="0" borderId="0" xfId="0" applyFont="1" applyAlignment="1">
      <alignment horizontal="left"/>
    </xf>
    <xf numFmtId="0" fontId="0" fillId="2" borderId="0" xfId="0" applyFill="1" applyAlignment="1">
      <alignment horizontal="left"/>
    </xf>
    <xf numFmtId="0" fontId="0" fillId="2" borderId="3" xfId="0" applyFill="1" applyBorder="1" applyAlignment="1">
      <alignment horizontal="center"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0" fillId="0" borderId="0" xfId="0" quotePrefix="1"/>
    <xf numFmtId="0" fontId="11" fillId="0" borderId="0" xfId="0" applyFont="1"/>
    <xf numFmtId="164" fontId="0" fillId="0" borderId="0" xfId="0" quotePrefix="1" applyNumberFormat="1" applyAlignment="1">
      <alignment horizontal="right"/>
    </xf>
    <xf numFmtId="0" fontId="0" fillId="0" borderId="0" xfId="0" quotePrefix="1" applyAlignment="1">
      <alignment horizontal="right"/>
    </xf>
    <xf numFmtId="0" fontId="0" fillId="0" borderId="0" xfId="0" applyAlignment="1">
      <alignment horizontal="left" indent="3"/>
    </xf>
    <xf numFmtId="0" fontId="0" fillId="0" borderId="0" xfId="0" quotePrefix="1" applyAlignment="1">
      <alignment horizontal="left" vertical="center" indent="5"/>
    </xf>
    <xf numFmtId="0" fontId="0" fillId="0" borderId="0" xfId="0" quotePrefix="1" applyAlignment="1">
      <alignment horizontal="left" indent="5"/>
    </xf>
    <xf numFmtId="3" fontId="0" fillId="0" borderId="0" xfId="0" applyNumberFormat="1"/>
    <xf numFmtId="3" fontId="0" fillId="0" borderId="3" xfId="0" applyNumberFormat="1" applyBorder="1"/>
    <xf numFmtId="3" fontId="0" fillId="0" borderId="1" xfId="0" applyNumberFormat="1" applyBorder="1"/>
    <xf numFmtId="3" fontId="0" fillId="0" borderId="5" xfId="0" applyNumberFormat="1" applyBorder="1"/>
    <xf numFmtId="3" fontId="4" fillId="3" borderId="0" xfId="0" applyNumberFormat="1" applyFont="1" applyFill="1"/>
    <xf numFmtId="3" fontId="0" fillId="0" borderId="0" xfId="0" applyNumberFormat="1" applyAlignment="1">
      <alignment horizontal="left" indent="2"/>
    </xf>
    <xf numFmtId="165" fontId="0" fillId="0" borderId="0" xfId="0" applyNumberFormat="1"/>
    <xf numFmtId="165" fontId="0" fillId="0" borderId="3" xfId="0" applyNumberFormat="1" applyBorder="1"/>
    <xf numFmtId="166" fontId="0" fillId="0" borderId="0" xfId="0" applyNumberFormat="1"/>
    <xf numFmtId="166" fontId="0" fillId="0" borderId="3" xfId="0" applyNumberFormat="1" applyBorder="1"/>
    <xf numFmtId="167" fontId="0" fillId="0" borderId="0" xfId="0" applyNumberFormat="1"/>
    <xf numFmtId="167" fontId="0" fillId="0" borderId="3" xfId="0" applyNumberFormat="1" applyBorder="1"/>
    <xf numFmtId="0" fontId="0" fillId="0" borderId="11" xfId="0" applyBorder="1"/>
    <xf numFmtId="0" fontId="0" fillId="0" borderId="10" xfId="0" applyBorder="1"/>
    <xf numFmtId="0" fontId="0" fillId="0" borderId="12" xfId="0" applyBorder="1"/>
    <xf numFmtId="0" fontId="0" fillId="0" borderId="0" xfId="0" applyAlignment="1">
      <alignment horizontal="left" indent="6"/>
    </xf>
    <xf numFmtId="0" fontId="2" fillId="0" borderId="0" xfId="0" applyFont="1" applyAlignment="1">
      <alignment horizontal="left" indent="2"/>
    </xf>
    <xf numFmtId="0" fontId="2" fillId="0" borderId="3" xfId="0" applyFont="1" applyBorder="1"/>
    <xf numFmtId="3" fontId="2" fillId="0" borderId="0" xfId="0" applyNumberFormat="1" applyFont="1"/>
    <xf numFmtId="3" fontId="2" fillId="0" borderId="3" xfId="0" applyNumberFormat="1" applyFont="1" applyBorder="1"/>
    <xf numFmtId="0" fontId="5" fillId="5" borderId="0" xfId="0" applyFont="1" applyFill="1"/>
    <xf numFmtId="0" fontId="4" fillId="5" borderId="0" xfId="0" applyFont="1" applyFill="1"/>
    <xf numFmtId="3" fontId="4" fillId="5" borderId="0" xfId="0" applyNumberFormat="1" applyFont="1" applyFill="1"/>
    <xf numFmtId="0" fontId="4" fillId="5" borderId="0" xfId="0" applyFont="1" applyFill="1" applyAlignment="1">
      <alignment horizontal="left"/>
    </xf>
    <xf numFmtId="166" fontId="0" fillId="0" borderId="10" xfId="0" applyNumberFormat="1" applyBorder="1"/>
    <xf numFmtId="3" fontId="0" fillId="0" borderId="10" xfId="0" applyNumberFormat="1" applyBorder="1"/>
    <xf numFmtId="3" fontId="0" fillId="6" borderId="0" xfId="0" applyNumberFormat="1" applyFill="1"/>
    <xf numFmtId="9" fontId="0" fillId="0" borderId="0" xfId="2" applyFont="1"/>
    <xf numFmtId="0" fontId="2" fillId="0" borderId="0" xfId="0" applyFont="1" applyAlignment="1">
      <alignment horizontal="left" indent="6"/>
    </xf>
    <xf numFmtId="3" fontId="0" fillId="6" borderId="3" xfId="0" applyNumberFormat="1" applyFill="1" applyBorder="1"/>
    <xf numFmtId="0" fontId="0" fillId="6" borderId="3" xfId="0" applyFill="1" applyBorder="1"/>
    <xf numFmtId="0" fontId="16" fillId="2" borderId="13" xfId="0" applyFont="1" applyFill="1" applyBorder="1" applyAlignment="1">
      <alignment horizontal="left" indent="2"/>
    </xf>
    <xf numFmtId="0" fontId="16" fillId="2" borderId="4" xfId="0" applyFont="1" applyFill="1" applyBorder="1"/>
    <xf numFmtId="0" fontId="16" fillId="2" borderId="5" xfId="0" applyFont="1" applyFill="1" applyBorder="1"/>
    <xf numFmtId="0" fontId="18" fillId="0" borderId="0" xfId="0" applyFont="1"/>
    <xf numFmtId="0" fontId="16" fillId="2" borderId="14" xfId="0" applyFont="1" applyFill="1" applyBorder="1" applyAlignment="1">
      <alignment horizontal="left" indent="2"/>
    </xf>
    <xf numFmtId="0" fontId="7" fillId="0" borderId="0" xfId="0" applyFont="1"/>
    <xf numFmtId="0" fontId="22" fillId="0" borderId="0" xfId="0" applyFont="1" applyAlignment="1">
      <alignment vertical="center"/>
    </xf>
    <xf numFmtId="0" fontId="2" fillId="0" borderId="0" xfId="0" applyFont="1" applyAlignment="1">
      <alignment horizontal="center" vertical="center" wrapText="1"/>
    </xf>
    <xf numFmtId="0" fontId="0" fillId="0" borderId="6" xfId="0" applyBorder="1"/>
    <xf numFmtId="0" fontId="2" fillId="7" borderId="15"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0" fillId="0" borderId="18" xfId="0" applyBorder="1"/>
    <xf numFmtId="0" fontId="0" fillId="0" borderId="19" xfId="0" applyBorder="1"/>
    <xf numFmtId="0" fontId="9" fillId="0" borderId="0" xfId="0" applyFont="1"/>
    <xf numFmtId="0" fontId="7" fillId="0" borderId="0" xfId="0" applyFont="1" applyAlignment="1">
      <alignment horizontal="left" indent="2"/>
    </xf>
    <xf numFmtId="0" fontId="7" fillId="0" borderId="0" xfId="0" applyFont="1" applyAlignment="1">
      <alignment horizontal="left" indent="4"/>
    </xf>
    <xf numFmtId="0" fontId="0" fillId="0" borderId="20" xfId="0" applyBorder="1"/>
    <xf numFmtId="0" fontId="0" fillId="0" borderId="21" xfId="0" applyBorder="1"/>
    <xf numFmtId="0" fontId="0" fillId="0" borderId="22" xfId="0" applyBorder="1"/>
    <xf numFmtId="0" fontId="19" fillId="0" borderId="0" xfId="0" applyFont="1"/>
    <xf numFmtId="0" fontId="20" fillId="0" borderId="0" xfId="0" applyFont="1" applyAlignment="1">
      <alignment horizontal="left"/>
    </xf>
    <xf numFmtId="0" fontId="20" fillId="0" borderId="0" xfId="0" applyFont="1" applyAlignment="1">
      <alignment horizontal="left" indent="2"/>
    </xf>
    <xf numFmtId="0" fontId="20" fillId="0" borderId="0" xfId="0" applyFont="1"/>
    <xf numFmtId="0" fontId="20" fillId="0" borderId="3" xfId="0" applyFont="1" applyBorder="1"/>
    <xf numFmtId="3" fontId="20" fillId="0" borderId="0" xfId="0" applyNumberFormat="1" applyFont="1"/>
    <xf numFmtId="3" fontId="20" fillId="0" borderId="3" xfId="0" applyNumberFormat="1" applyFont="1" applyBorder="1"/>
    <xf numFmtId="0" fontId="7" fillId="0" borderId="0" xfId="0" applyFont="1" applyAlignment="1">
      <alignment horizontal="left"/>
    </xf>
    <xf numFmtId="0" fontId="7" fillId="0" borderId="3" xfId="0" applyFont="1" applyBorder="1"/>
    <xf numFmtId="3" fontId="7" fillId="0" borderId="0" xfId="0" applyNumberFormat="1" applyFont="1"/>
    <xf numFmtId="3" fontId="7" fillId="0" borderId="3" xfId="0" applyNumberFormat="1" applyFont="1" applyBorder="1"/>
    <xf numFmtId="4" fontId="7" fillId="0" borderId="0" xfId="0" applyNumberFormat="1" applyFont="1"/>
    <xf numFmtId="3" fontId="19" fillId="0" borderId="0" xfId="0" applyNumberFormat="1" applyFont="1"/>
    <xf numFmtId="0" fontId="19" fillId="0" borderId="3" xfId="0" applyFont="1" applyBorder="1"/>
    <xf numFmtId="3" fontId="19" fillId="0" borderId="3" xfId="0" applyNumberFormat="1" applyFont="1" applyBorder="1"/>
    <xf numFmtId="0" fontId="21" fillId="0" borderId="0" xfId="0" applyFont="1" applyAlignment="1">
      <alignment horizontal="left"/>
    </xf>
    <xf numFmtId="166" fontId="19" fillId="0" borderId="0" xfId="0" applyNumberFormat="1" applyFont="1"/>
    <xf numFmtId="166" fontId="19" fillId="0" borderId="3" xfId="0" applyNumberFormat="1" applyFont="1" applyBorder="1"/>
    <xf numFmtId="167" fontId="19" fillId="0" borderId="0" xfId="0" applyNumberFormat="1" applyFont="1"/>
    <xf numFmtId="167" fontId="19" fillId="0" borderId="3" xfId="0" applyNumberFormat="1" applyFont="1" applyBorder="1"/>
    <xf numFmtId="165" fontId="19" fillId="0" borderId="0" xfId="0" applyNumberFormat="1" applyFont="1"/>
    <xf numFmtId="165" fontId="19" fillId="0" borderId="3" xfId="0" applyNumberFormat="1" applyFont="1" applyBorder="1"/>
    <xf numFmtId="3" fontId="8" fillId="0" borderId="0" xfId="0" applyNumberFormat="1" applyFont="1"/>
    <xf numFmtId="3" fontId="8" fillId="0" borderId="3" xfId="0" applyNumberFormat="1" applyFont="1" applyBorder="1"/>
    <xf numFmtId="4" fontId="19" fillId="0" borderId="0" xfId="0" applyNumberFormat="1" applyFont="1"/>
    <xf numFmtId="4" fontId="19" fillId="0" borderId="3" xfId="0" applyNumberFormat="1" applyFont="1" applyBorder="1"/>
    <xf numFmtId="0" fontId="0" fillId="0" borderId="18" xfId="0" applyBorder="1" applyAlignment="1">
      <alignment wrapText="1"/>
    </xf>
    <xf numFmtId="0" fontId="23" fillId="0" borderId="0" xfId="3"/>
    <xf numFmtId="0" fontId="23" fillId="0" borderId="0" xfId="3" applyAlignment="1">
      <alignment horizontal="left"/>
    </xf>
    <xf numFmtId="3" fontId="24" fillId="0" borderId="0" xfId="0" applyNumberFormat="1" applyFont="1"/>
    <xf numFmtId="167" fontId="24" fillId="0" borderId="0" xfId="0" applyNumberFormat="1" applyFont="1"/>
    <xf numFmtId="165" fontId="24" fillId="0" borderId="0" xfId="0" applyNumberFormat="1" applyFont="1"/>
    <xf numFmtId="3" fontId="25" fillId="0" borderId="0" xfId="0" applyNumberFormat="1" applyFont="1"/>
    <xf numFmtId="168" fontId="7" fillId="0" borderId="0" xfId="0" applyNumberFormat="1" applyFont="1"/>
    <xf numFmtId="4" fontId="24" fillId="0" borderId="0" xfId="0" applyNumberFormat="1" applyFont="1"/>
    <xf numFmtId="4" fontId="24" fillId="0" borderId="3" xfId="0" applyNumberFormat="1" applyFont="1" applyBorder="1"/>
    <xf numFmtId="168" fontId="24" fillId="0" borderId="0" xfId="0" applyNumberFormat="1" applyFont="1"/>
    <xf numFmtId="4" fontId="0" fillId="0" borderId="0" xfId="2" applyNumberFormat="1" applyFont="1"/>
    <xf numFmtId="4" fontId="24" fillId="0" borderId="0" xfId="2" applyNumberFormat="1" applyFont="1"/>
    <xf numFmtId="4" fontId="24" fillId="0" borderId="3" xfId="2" applyNumberFormat="1" applyFont="1" applyBorder="1"/>
    <xf numFmtId="9" fontId="24" fillId="0" borderId="0" xfId="2" applyFont="1"/>
    <xf numFmtId="9" fontId="24" fillId="0" borderId="3" xfId="2" applyFont="1" applyBorder="1"/>
    <xf numFmtId="3" fontId="24" fillId="0" borderId="3" xfId="0" applyNumberFormat="1" applyFont="1" applyBorder="1"/>
    <xf numFmtId="165" fontId="7" fillId="0" borderId="0" xfId="0" applyNumberFormat="1" applyFont="1"/>
    <xf numFmtId="165" fontId="7" fillId="0" borderId="3" xfId="0" applyNumberFormat="1" applyFont="1" applyBorder="1"/>
    <xf numFmtId="166" fontId="7" fillId="0" borderId="0" xfId="0" applyNumberFormat="1" applyFont="1"/>
    <xf numFmtId="166" fontId="7" fillId="0" borderId="3" xfId="0" applyNumberFormat="1" applyFont="1" applyBorder="1"/>
    <xf numFmtId="167" fontId="7" fillId="0" borderId="0" xfId="0" applyNumberFormat="1" applyFont="1"/>
    <xf numFmtId="167" fontId="7" fillId="0" borderId="3" xfId="0" applyNumberFormat="1" applyFont="1" applyBorder="1"/>
    <xf numFmtId="0" fontId="23" fillId="0" borderId="19" xfId="3" applyBorder="1"/>
    <xf numFmtId="42" fontId="7" fillId="0" borderId="0" xfId="0" applyNumberFormat="1" applyFont="1"/>
    <xf numFmtId="42" fontId="7" fillId="0" borderId="3" xfId="0" applyNumberFormat="1" applyFont="1" applyBorder="1"/>
    <xf numFmtId="0" fontId="7" fillId="0" borderId="6" xfId="0" applyFont="1" applyBorder="1" applyAlignment="1">
      <alignment wrapText="1"/>
    </xf>
    <xf numFmtId="9" fontId="7" fillId="0" borderId="0" xfId="0" applyNumberFormat="1" applyFont="1"/>
    <xf numFmtId="9" fontId="24" fillId="0" borderId="0" xfId="0" applyNumberFormat="1" applyFont="1"/>
    <xf numFmtId="0" fontId="2" fillId="4" borderId="8" xfId="0"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center" vertical="top" wrapText="1"/>
    </xf>
    <xf numFmtId="0" fontId="0" fillId="2" borderId="2" xfId="0" applyFill="1" applyBorder="1" applyAlignment="1">
      <alignment horizontal="center" vertical="top" wrapText="1"/>
    </xf>
    <xf numFmtId="0" fontId="0" fillId="2" borderId="4" xfId="0" applyFill="1" applyBorder="1" applyAlignment="1">
      <alignment horizontal="center" vertical="top"/>
    </xf>
    <xf numFmtId="0" fontId="2" fillId="2" borderId="0" xfId="0" applyFont="1" applyFill="1" applyAlignment="1">
      <alignment horizontal="left" vertical="center"/>
    </xf>
    <xf numFmtId="0" fontId="2" fillId="2" borderId="0" xfId="0" applyFont="1" applyFill="1" applyAlignment="1">
      <alignment horizontal="center" vertical="center" wrapText="1"/>
    </xf>
    <xf numFmtId="0" fontId="2" fillId="2" borderId="3"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5" xfId="0" applyFill="1" applyBorder="1" applyAlignment="1">
      <alignment horizontal="center" vertical="top" wrapText="1"/>
    </xf>
    <xf numFmtId="0" fontId="0" fillId="2" borderId="1" xfId="0" applyFill="1" applyBorder="1" applyAlignment="1">
      <alignment horizontal="center" vertical="top" wrapText="1"/>
    </xf>
    <xf numFmtId="0" fontId="0" fillId="2" borderId="5" xfId="0" applyFill="1" applyBorder="1" applyAlignment="1">
      <alignment horizontal="center" vertical="top"/>
    </xf>
    <xf numFmtId="0" fontId="4" fillId="3" borderId="0" xfId="0" applyFont="1" applyFill="1" applyAlignment="1">
      <alignment vertical="center"/>
    </xf>
    <xf numFmtId="0" fontId="4" fillId="3" borderId="0" xfId="0" applyFont="1" applyFill="1" applyAlignment="1">
      <alignment horizontal="left" vertical="center"/>
    </xf>
    <xf numFmtId="0" fontId="4" fillId="3" borderId="0" xfId="0" applyFont="1" applyFill="1" applyAlignment="1">
      <alignment vertical="center" wrapText="1"/>
    </xf>
    <xf numFmtId="0" fontId="4" fillId="3" borderId="0" xfId="0" applyFont="1" applyFill="1" applyAlignment="1">
      <alignment wrapText="1"/>
    </xf>
    <xf numFmtId="0" fontId="4" fillId="3" borderId="0" xfId="0" applyFont="1" applyFill="1" applyAlignment="1">
      <alignment vertical="top" wrapText="1"/>
    </xf>
    <xf numFmtId="0" fontId="4" fillId="3" borderId="0" xfId="0" applyFont="1" applyFill="1" applyAlignment="1">
      <alignment vertical="top"/>
    </xf>
    <xf numFmtId="0" fontId="0" fillId="4" borderId="9" xfId="0" applyFill="1" applyBorder="1" applyAlignment="1">
      <alignment vertical="center"/>
    </xf>
    <xf numFmtId="0" fontId="0" fillId="4" borderId="9" xfId="0" applyFill="1" applyBorder="1" applyAlignment="1">
      <alignment horizontal="left" vertical="center"/>
    </xf>
    <xf numFmtId="0" fontId="0" fillId="4" borderId="9" xfId="0" applyFill="1" applyBorder="1"/>
    <xf numFmtId="0" fontId="0" fillId="4" borderId="9" xfId="0" applyFill="1" applyBorder="1" applyAlignment="1">
      <alignment vertical="center" wrapText="1"/>
    </xf>
    <xf numFmtId="0" fontId="0" fillId="4" borderId="9" xfId="0" applyFill="1" applyBorder="1" applyAlignment="1">
      <alignment wrapText="1"/>
    </xf>
    <xf numFmtId="0" fontId="0" fillId="4" borderId="9" xfId="0" applyFill="1" applyBorder="1" applyAlignment="1">
      <alignment vertical="top" wrapText="1"/>
    </xf>
    <xf numFmtId="0" fontId="0" fillId="4" borderId="9" xfId="0" applyFill="1" applyBorder="1" applyAlignment="1">
      <alignment vertical="top"/>
    </xf>
    <xf numFmtId="0" fontId="0" fillId="0" borderId="1" xfId="0" applyBorder="1" applyAlignment="1">
      <alignment vertical="center"/>
    </xf>
    <xf numFmtId="0" fontId="0" fillId="0" borderId="1" xfId="0" applyBorder="1" applyAlignment="1">
      <alignment horizontal="left" vertical="center"/>
    </xf>
    <xf numFmtId="0" fontId="2" fillId="0" borderId="1" xfId="0" applyFont="1" applyBorder="1" applyAlignment="1">
      <alignment vertical="center"/>
    </xf>
    <xf numFmtId="0" fontId="0" fillId="0" borderId="1" xfId="0" applyBorder="1" applyAlignment="1">
      <alignment horizontal="left" vertical="center" wrapText="1"/>
    </xf>
    <xf numFmtId="0" fontId="0" fillId="0" borderId="5" xfId="0" applyBorder="1" applyAlignment="1">
      <alignment horizontal="left" wrapText="1"/>
    </xf>
    <xf numFmtId="0" fontId="0" fillId="0" borderId="1" xfId="0" applyBorder="1" applyAlignment="1">
      <alignment horizontal="left" wrapText="1"/>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5" xfId="0" applyBorder="1" applyAlignment="1">
      <alignment vertical="top"/>
    </xf>
    <xf numFmtId="0" fontId="0" fillId="0" borderId="1" xfId="0" applyBorder="1" applyAlignment="1">
      <alignment horizontal="left" vertical="center" indent="2"/>
    </xf>
    <xf numFmtId="0" fontId="0" fillId="0" borderId="9" xfId="0" applyBorder="1" applyAlignment="1">
      <alignment vertical="center"/>
    </xf>
    <xf numFmtId="0" fontId="0" fillId="0" borderId="9" xfId="0" applyBorder="1" applyAlignment="1">
      <alignment horizontal="left" vertical="center"/>
    </xf>
    <xf numFmtId="0" fontId="0" fillId="0" borderId="9" xfId="0" applyBorder="1" applyAlignment="1">
      <alignment horizontal="left" vertical="center" indent="4"/>
    </xf>
    <xf numFmtId="0" fontId="0" fillId="0" borderId="8" xfId="0" applyBorder="1"/>
    <xf numFmtId="0" fontId="0" fillId="0" borderId="9" xfId="0" applyBorder="1"/>
    <xf numFmtId="0" fontId="0" fillId="0" borderId="9" xfId="0" applyBorder="1" applyAlignment="1">
      <alignment horizontal="left" vertical="center"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vertical="top"/>
    </xf>
    <xf numFmtId="0" fontId="0" fillId="0" borderId="1" xfId="0" applyBorder="1" applyAlignment="1">
      <alignment horizontal="left" vertical="center" indent="4"/>
    </xf>
    <xf numFmtId="0" fontId="2" fillId="0" borderId="9" xfId="0" applyFont="1" applyBorder="1" applyAlignment="1">
      <alignment vertical="top"/>
    </xf>
    <xf numFmtId="0" fontId="7" fillId="0" borderId="9" xfId="0" applyFont="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horizontal="left" vertical="center" indent="2"/>
    </xf>
    <xf numFmtId="0" fontId="7" fillId="0" borderId="5" xfId="0" applyFont="1" applyBorder="1"/>
    <xf numFmtId="0" fontId="7" fillId="0" borderId="1" xfId="0" applyFont="1" applyBorder="1"/>
    <xf numFmtId="0" fontId="7" fillId="0" borderId="1" xfId="0" applyFont="1" applyBorder="1" applyAlignment="1">
      <alignment horizontal="left" vertical="center" wrapText="1"/>
    </xf>
    <xf numFmtId="0" fontId="7" fillId="0" borderId="5" xfId="0" applyFont="1" applyBorder="1" applyAlignment="1">
      <alignment horizontal="left" wrapText="1"/>
    </xf>
    <xf numFmtId="0" fontId="7" fillId="0" borderId="1" xfId="0" applyFont="1" applyBorder="1" applyAlignment="1">
      <alignment horizontal="left" wrapText="1"/>
    </xf>
    <xf numFmtId="0" fontId="7" fillId="0" borderId="5" xfId="0" applyFont="1" applyBorder="1" applyAlignment="1">
      <alignment horizontal="left" vertical="top" wrapText="1"/>
    </xf>
    <xf numFmtId="0" fontId="7" fillId="0" borderId="1" xfId="0" applyFont="1" applyBorder="1" applyAlignment="1">
      <alignment horizontal="left" vertical="top" wrapText="1"/>
    </xf>
    <xf numFmtId="0" fontId="7" fillId="0" borderId="9" xfId="0" applyFont="1" applyBorder="1" applyAlignment="1">
      <alignment horizontal="left" vertical="center" wrapText="1"/>
    </xf>
    <xf numFmtId="0" fontId="7" fillId="0" borderId="5" xfId="0" applyFont="1" applyBorder="1" applyAlignment="1">
      <alignment vertical="top"/>
    </xf>
    <xf numFmtId="0" fontId="0" fillId="0" borderId="1" xfId="0" applyBorder="1" applyAlignment="1">
      <alignment vertical="top"/>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left" vertical="center" wrapText="1"/>
    </xf>
    <xf numFmtId="0" fontId="4" fillId="3" borderId="1" xfId="0" applyFont="1" applyFill="1" applyBorder="1" applyAlignment="1">
      <alignment horizontal="left" wrapText="1"/>
    </xf>
    <xf numFmtId="0" fontId="4" fillId="3" borderId="1" xfId="0" applyFont="1" applyFill="1" applyBorder="1" applyAlignment="1">
      <alignment horizontal="left" vertical="top" wrapText="1"/>
    </xf>
    <xf numFmtId="0" fontId="4" fillId="3" borderId="1" xfId="0" applyFont="1" applyFill="1" applyBorder="1" applyAlignment="1">
      <alignment vertical="top"/>
    </xf>
    <xf numFmtId="0" fontId="2" fillId="0" borderId="9" xfId="0" applyFont="1" applyBorder="1" applyAlignment="1">
      <alignment horizontal="left" vertical="center"/>
    </xf>
    <xf numFmtId="0" fontId="0" fillId="0" borderId="1" xfId="0" applyBorder="1" applyAlignment="1">
      <alignment vertical="center" wrapText="1"/>
    </xf>
    <xf numFmtId="0" fontId="2" fillId="0" borderId="1" xfId="0" applyFont="1" applyBorder="1" applyAlignment="1">
      <alignment horizontal="left" vertical="center" indent="2"/>
    </xf>
    <xf numFmtId="0" fontId="2" fillId="0" borderId="1" xfId="0" applyFont="1" applyBorder="1" applyAlignment="1">
      <alignment horizontal="left" vertical="center" indent="4"/>
    </xf>
    <xf numFmtId="0" fontId="0" fillId="0" borderId="1" xfId="0" applyBorder="1" applyAlignment="1">
      <alignment horizontal="left" vertical="center" indent="6"/>
    </xf>
    <xf numFmtId="0" fontId="0" fillId="0" borderId="9" xfId="0" applyBorder="1" applyAlignment="1">
      <alignment vertical="center" wrapText="1"/>
    </xf>
    <xf numFmtId="0" fontId="7" fillId="0" borderId="1" xfId="0" applyFont="1" applyBorder="1" applyAlignment="1">
      <alignment vertical="center"/>
    </xf>
    <xf numFmtId="0" fontId="20" fillId="0" borderId="1" xfId="0" applyFont="1" applyBorder="1" applyAlignment="1">
      <alignment horizontal="left" vertical="center" indent="2"/>
    </xf>
    <xf numFmtId="0" fontId="7" fillId="0" borderId="1" xfId="0" applyFont="1" applyBorder="1" applyAlignment="1">
      <alignment vertical="center" wrapText="1"/>
    </xf>
    <xf numFmtId="0" fontId="7" fillId="0" borderId="9" xfId="0" applyFont="1" applyBorder="1" applyAlignment="1">
      <alignment vertical="center" wrapText="1"/>
    </xf>
    <xf numFmtId="0" fontId="7" fillId="0" borderId="1" xfId="0" applyFont="1" applyBorder="1" applyAlignment="1">
      <alignment horizontal="left" vertical="center" indent="4"/>
    </xf>
    <xf numFmtId="0" fontId="2" fillId="0" borderId="1" xfId="0" applyFont="1" applyBorder="1" applyAlignment="1">
      <alignment horizontal="left" vertical="center"/>
    </xf>
    <xf numFmtId="0" fontId="5" fillId="3" borderId="1" xfId="0" applyFont="1" applyFill="1" applyBorder="1" applyAlignment="1">
      <alignment vertical="center"/>
    </xf>
    <xf numFmtId="0" fontId="20" fillId="0" borderId="1" xfId="0" applyFont="1" applyBorder="1" applyAlignment="1">
      <alignment vertical="center"/>
    </xf>
    <xf numFmtId="169" fontId="7" fillId="0" borderId="0" xfId="0" applyNumberFormat="1" applyFont="1"/>
    <xf numFmtId="9" fontId="0" fillId="0" borderId="0" xfId="0" applyNumberFormat="1"/>
    <xf numFmtId="0" fontId="0" fillId="0" borderId="0" xfId="0" applyFill="1"/>
    <xf numFmtId="11" fontId="0" fillId="0" borderId="0" xfId="0" applyNumberFormat="1" applyFill="1"/>
    <xf numFmtId="11" fontId="24" fillId="0" borderId="0" xfId="0" applyNumberFormat="1" applyFont="1" applyFill="1"/>
    <xf numFmtId="166" fontId="19" fillId="0" borderId="3" xfId="0" applyNumberFormat="1" applyFont="1" applyFill="1" applyBorder="1"/>
    <xf numFmtId="166" fontId="19" fillId="0" borderId="0" xfId="0" applyNumberFormat="1" applyFont="1" applyFill="1"/>
    <xf numFmtId="11" fontId="7" fillId="0" borderId="0" xfId="0" applyNumberFormat="1" applyFont="1"/>
    <xf numFmtId="3" fontId="7" fillId="0" borderId="0" xfId="0" applyNumberFormat="1" applyFont="1" applyFill="1"/>
    <xf numFmtId="3" fontId="7" fillId="0" borderId="3" xfId="0" applyNumberFormat="1" applyFont="1" applyFill="1" applyBorder="1"/>
    <xf numFmtId="168" fontId="7" fillId="0" borderId="0" xfId="0" applyNumberFormat="1" applyFont="1" applyFill="1"/>
    <xf numFmtId="3" fontId="0" fillId="0" borderId="0" xfId="0" applyNumberFormat="1" applyFill="1"/>
    <xf numFmtId="3" fontId="0" fillId="0" borderId="3" xfId="0" applyNumberFormat="1" applyFill="1" applyBorder="1"/>
    <xf numFmtId="0" fontId="27" fillId="0" borderId="0" xfId="0" applyFont="1" applyAlignment="1">
      <alignment horizontal="left"/>
    </xf>
    <xf numFmtId="171" fontId="0" fillId="0" borderId="0" xfId="0" applyNumberFormat="1"/>
    <xf numFmtId="172" fontId="29" fillId="0" borderId="0" xfId="0" applyNumberFormat="1" applyFont="1"/>
    <xf numFmtId="0" fontId="30" fillId="0" borderId="3" xfId="0" applyFont="1" applyBorder="1"/>
    <xf numFmtId="0" fontId="30" fillId="0" borderId="0" xfId="0" applyFont="1"/>
    <xf numFmtId="6" fontId="30" fillId="0" borderId="0" xfId="0" applyNumberFormat="1" applyFont="1"/>
    <xf numFmtId="173" fontId="0" fillId="0" borderId="0" xfId="0" applyNumberFormat="1"/>
    <xf numFmtId="170" fontId="0" fillId="0" borderId="0" xfId="4" applyNumberFormat="1" applyFont="1" applyAlignment="1">
      <alignment horizontal="right"/>
    </xf>
    <xf numFmtId="3" fontId="24" fillId="0" borderId="0" xfId="0" applyNumberFormat="1" applyFont="1" applyFill="1"/>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66" fontId="0" fillId="0" borderId="9" xfId="0" applyNumberFormat="1" applyBorder="1" applyAlignment="1">
      <alignment horizontal="center"/>
    </xf>
    <xf numFmtId="0" fontId="0" fillId="0" borderId="9" xfId="0" applyBorder="1" applyAlignment="1">
      <alignment horizontal="center"/>
    </xf>
    <xf numFmtId="0" fontId="26" fillId="0" borderId="0" xfId="0" applyFont="1" applyAlignment="1">
      <alignment horizontal="center"/>
    </xf>
  </cellXfs>
  <cellStyles count="5">
    <cellStyle name="Comma" xfId="4" builtinId="3"/>
    <cellStyle name="Hyperlink" xfId="3" builtinId="8"/>
    <cellStyle name="Normal" xfId="0" builtinId="0"/>
    <cellStyle name="Normal 2" xfId="1" xr:uid="{00000000-0005-0000-0000-000002000000}"/>
    <cellStyle name="Percent" xfId="2" builtinId="5"/>
  </cellStyles>
  <dxfs count="0"/>
  <tableStyles count="0" defaultTableStyle="TableStyleMedium2" defaultPivotStyle="PivotStyleMedium9"/>
  <colors>
    <mruColors>
      <color rgb="FFFF66FF"/>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1125846</xdr:colOff>
      <xdr:row>0</xdr:row>
      <xdr:rowOff>628706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1147" y="155300"/>
          <a:ext cx="992104" cy="4610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ttertail.com/about-us/board-of-directors/default.aspx" TargetMode="External"/><Relationship Id="rId2" Type="http://schemas.openxmlformats.org/officeDocument/2006/relationships/hyperlink" Target="https://www.ottertail.com/about-us/board-of-directors/default.aspx" TargetMode="External"/><Relationship Id="rId1" Type="http://schemas.openxmlformats.org/officeDocument/2006/relationships/hyperlink" Target="https://www.ottertail.com/about-us/board-of-directors/default.aspx"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tpsustainability.com/" TargetMode="External"/><Relationship Id="rId1" Type="http://schemas.openxmlformats.org/officeDocument/2006/relationships/hyperlink" Target="http://www.otpsustainability.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heetPr>
  <dimension ref="A1:W197"/>
  <sheetViews>
    <sheetView showGridLines="0" tabSelected="1" zoomScale="85" zoomScaleNormal="85" workbookViewId="0">
      <pane ySplit="14" topLeftCell="A15" activePane="bottomLeft" state="frozen"/>
      <selection pane="bottomLeft" activeCell="O16" sqref="O16"/>
    </sheetView>
  </sheetViews>
  <sheetFormatPr defaultColWidth="9.1328125" defaultRowHeight="14.25" outlineLevelRow="1" x14ac:dyDescent="0.45"/>
  <cols>
    <col min="1" max="1" width="8.1328125" style="20" bestFit="1" customWidth="1"/>
    <col min="2" max="2" width="29" customWidth="1"/>
    <col min="3" max="3" width="52" customWidth="1"/>
    <col min="4" max="5" width="2.1328125" customWidth="1"/>
    <col min="6" max="6" width="12.53125" bestFit="1" customWidth="1"/>
    <col min="7" max="8" width="2.1328125" customWidth="1"/>
    <col min="9" max="9" width="13.796875" bestFit="1" customWidth="1"/>
    <col min="10" max="11" width="2.1328125" customWidth="1"/>
    <col min="12" max="12" width="13.796875" bestFit="1" customWidth="1"/>
    <col min="13" max="14" width="2.1328125" customWidth="1"/>
    <col min="15" max="15" width="13.796875" bestFit="1" customWidth="1"/>
    <col min="16" max="17" width="2.1328125" customWidth="1"/>
    <col min="18" max="18" width="13.796875" bestFit="1" customWidth="1"/>
    <col min="19" max="20" width="2.1328125" customWidth="1"/>
    <col min="21" max="21" width="68.86328125" style="20" customWidth="1"/>
    <col min="22" max="22" width="4.796875" customWidth="1"/>
  </cols>
  <sheetData>
    <row r="1" spans="1:22" ht="56.25" customHeight="1" x14ac:dyDescent="0.45">
      <c r="C1" s="81" t="s">
        <v>0</v>
      </c>
      <c r="D1" s="81"/>
      <c r="E1" s="81"/>
      <c r="F1" s="81"/>
      <c r="G1" s="81"/>
      <c r="H1" s="81"/>
      <c r="I1" s="81"/>
      <c r="J1" s="81"/>
      <c r="K1" s="81"/>
      <c r="L1" s="81"/>
      <c r="M1" s="81"/>
      <c r="N1" s="81"/>
      <c r="O1" s="81"/>
      <c r="P1" s="81"/>
      <c r="Q1" s="81"/>
      <c r="R1" s="81"/>
      <c r="S1" s="81"/>
      <c r="T1" s="81"/>
      <c r="U1" s="81"/>
    </row>
    <row r="2" spans="1:22" outlineLevel="1" collapsed="1" x14ac:dyDescent="0.45">
      <c r="B2" s="8" t="s">
        <v>1</v>
      </c>
      <c r="C2" s="32" t="s">
        <v>2</v>
      </c>
      <c r="D2" s="1"/>
      <c r="E2" s="1"/>
      <c r="F2" s="1"/>
      <c r="G2" s="3"/>
      <c r="H2" s="3"/>
      <c r="I2" s="3"/>
      <c r="J2" s="3"/>
      <c r="K2" s="3"/>
      <c r="L2" s="3"/>
      <c r="M2" s="3"/>
      <c r="N2" s="3"/>
      <c r="O2" s="1"/>
      <c r="P2" s="3"/>
      <c r="Q2" s="3"/>
      <c r="R2" s="1"/>
      <c r="S2" s="3"/>
      <c r="T2" s="3"/>
    </row>
    <row r="3" spans="1:22" outlineLevel="1" x14ac:dyDescent="0.45">
      <c r="B3" s="8" t="s">
        <v>3</v>
      </c>
      <c r="C3" s="32" t="s">
        <v>4</v>
      </c>
      <c r="D3" s="1"/>
      <c r="E3" s="1"/>
      <c r="F3" s="1"/>
      <c r="G3" s="3"/>
      <c r="H3" s="3"/>
      <c r="I3" s="3"/>
      <c r="J3" s="3"/>
      <c r="K3" s="3"/>
      <c r="L3" s="3"/>
      <c r="M3" s="3"/>
      <c r="N3" s="3"/>
      <c r="O3" s="1"/>
      <c r="P3" s="3"/>
      <c r="Q3" s="3"/>
      <c r="R3" s="1"/>
      <c r="S3" s="3"/>
      <c r="T3" s="3"/>
    </row>
    <row r="4" spans="1:22" outlineLevel="1" x14ac:dyDescent="0.45">
      <c r="B4" s="8" t="s">
        <v>5</v>
      </c>
      <c r="C4" s="32" t="s">
        <v>6</v>
      </c>
      <c r="D4" s="1"/>
      <c r="E4" s="1"/>
      <c r="F4" s="1"/>
      <c r="G4" s="3"/>
      <c r="H4" s="3"/>
      <c r="I4" s="3"/>
      <c r="J4" s="3"/>
      <c r="K4" s="3"/>
      <c r="L4" s="3"/>
      <c r="M4" s="3"/>
      <c r="N4" s="3"/>
      <c r="O4" s="1"/>
      <c r="P4" s="3"/>
      <c r="Q4" s="3"/>
      <c r="R4" s="1"/>
      <c r="S4" s="3"/>
      <c r="T4" s="3"/>
    </row>
    <row r="5" spans="1:22" outlineLevel="1" x14ac:dyDescent="0.45">
      <c r="B5" s="8" t="s">
        <v>7</v>
      </c>
      <c r="C5" s="32" t="s">
        <v>8</v>
      </c>
      <c r="D5" s="1"/>
      <c r="E5" s="1"/>
      <c r="F5" s="1"/>
      <c r="G5" s="3"/>
      <c r="H5" s="3"/>
      <c r="I5" s="3"/>
      <c r="J5" s="3"/>
      <c r="K5" s="3"/>
      <c r="L5" s="3"/>
      <c r="M5" s="3"/>
      <c r="N5" s="3"/>
      <c r="O5" s="1"/>
      <c r="P5" s="3"/>
      <c r="Q5" s="3"/>
      <c r="R5" s="1"/>
      <c r="S5" s="3"/>
      <c r="T5" s="3"/>
    </row>
    <row r="6" spans="1:22" outlineLevel="1" x14ac:dyDescent="0.45">
      <c r="B6" s="8" t="s">
        <v>9</v>
      </c>
      <c r="C6" s="32" t="s">
        <v>8</v>
      </c>
      <c r="D6" s="1"/>
      <c r="E6" s="1"/>
      <c r="F6" s="1"/>
      <c r="G6" s="3"/>
      <c r="H6" s="3"/>
      <c r="I6" s="3"/>
      <c r="J6" s="3"/>
      <c r="K6" s="3"/>
      <c r="L6" s="3"/>
      <c r="M6" s="3"/>
      <c r="N6" s="3"/>
      <c r="O6" s="1"/>
      <c r="P6" s="3"/>
      <c r="Q6" s="3"/>
      <c r="R6" s="1"/>
      <c r="S6" s="3"/>
      <c r="T6" s="3"/>
    </row>
    <row r="7" spans="1:22" outlineLevel="1" x14ac:dyDescent="0.45">
      <c r="B7" s="8" t="s">
        <v>10</v>
      </c>
      <c r="C7" s="32" t="s">
        <v>11</v>
      </c>
      <c r="D7" s="1"/>
      <c r="E7" s="1"/>
      <c r="F7" s="1"/>
      <c r="G7" s="3"/>
      <c r="H7" s="3"/>
      <c r="I7" s="3"/>
      <c r="J7" s="3"/>
      <c r="K7" s="3"/>
      <c r="L7" s="3"/>
      <c r="M7" s="3"/>
      <c r="N7" s="3"/>
      <c r="O7" s="1"/>
      <c r="P7" s="3"/>
      <c r="Q7" s="3"/>
      <c r="R7" s="1"/>
      <c r="S7" s="3"/>
      <c r="T7" s="3"/>
    </row>
    <row r="8" spans="1:22" outlineLevel="1" x14ac:dyDescent="0.45">
      <c r="B8" s="8" t="s">
        <v>12</v>
      </c>
      <c r="C8" s="18">
        <v>44834</v>
      </c>
      <c r="D8" s="1"/>
      <c r="E8" s="1"/>
      <c r="F8" s="1"/>
      <c r="G8" s="3"/>
      <c r="H8" s="3"/>
      <c r="I8" s="3"/>
      <c r="J8" s="3"/>
      <c r="K8" s="3"/>
      <c r="L8" s="3"/>
      <c r="M8" s="3"/>
      <c r="N8" s="3"/>
      <c r="O8" s="1"/>
      <c r="P8" s="3"/>
      <c r="Q8" s="3"/>
      <c r="R8" s="1"/>
      <c r="S8" s="3"/>
      <c r="T8" s="3"/>
    </row>
    <row r="10" spans="1:22" s="4" customFormat="1" ht="6" customHeight="1" x14ac:dyDescent="0.45">
      <c r="A10" s="21"/>
      <c r="D10" s="5"/>
      <c r="G10" s="5"/>
      <c r="J10" s="5"/>
      <c r="M10" s="5"/>
      <c r="P10" s="5"/>
      <c r="S10" s="5"/>
      <c r="U10" s="26"/>
    </row>
    <row r="11" spans="1:22" s="17" customFormat="1" x14ac:dyDescent="0.45">
      <c r="A11" s="31"/>
      <c r="D11" s="9"/>
      <c r="F11" s="17" t="s">
        <v>13</v>
      </c>
      <c r="G11" s="9"/>
      <c r="I11" s="17" t="s">
        <v>14</v>
      </c>
      <c r="J11" s="9"/>
      <c r="L11" s="17" t="s">
        <v>15</v>
      </c>
      <c r="M11" s="9"/>
      <c r="O11" s="17" t="s">
        <v>16</v>
      </c>
      <c r="P11" s="9"/>
      <c r="R11" s="17" t="s">
        <v>17</v>
      </c>
      <c r="S11" s="9"/>
    </row>
    <row r="12" spans="1:22" s="17" customFormat="1" x14ac:dyDescent="0.45">
      <c r="A12" s="19" t="s">
        <v>18</v>
      </c>
      <c r="B12" s="263" t="s">
        <v>19</v>
      </c>
      <c r="C12" s="264"/>
      <c r="D12" s="9"/>
      <c r="F12" s="19">
        <v>2005</v>
      </c>
      <c r="G12" s="9"/>
      <c r="H12" s="25"/>
      <c r="I12" s="150">
        <v>2020</v>
      </c>
      <c r="J12" s="9"/>
      <c r="K12" s="25"/>
      <c r="L12" s="19">
        <v>2021</v>
      </c>
      <c r="M12" s="9"/>
      <c r="O12" s="19">
        <v>2022</v>
      </c>
      <c r="P12" s="9"/>
      <c r="R12" s="19">
        <v>2025</v>
      </c>
      <c r="S12" s="9"/>
      <c r="U12" s="28" t="s">
        <v>20</v>
      </c>
      <c r="V12" s="29"/>
    </row>
    <row r="13" spans="1:22" s="35" customFormat="1" x14ac:dyDescent="0.45">
      <c r="A13" s="33"/>
      <c r="B13" s="33"/>
      <c r="C13" s="33"/>
      <c r="D13" s="34"/>
      <c r="F13" s="36"/>
      <c r="G13" s="34"/>
      <c r="I13" s="36"/>
      <c r="J13" s="34"/>
      <c r="L13" s="36"/>
      <c r="M13" s="34"/>
      <c r="O13" s="36"/>
      <c r="P13" s="34"/>
      <c r="R13" s="36"/>
      <c r="S13" s="34"/>
    </row>
    <row r="14" spans="1:22" s="6" customFormat="1" ht="6" customHeight="1" x14ac:dyDescent="0.45">
      <c r="A14" s="22"/>
      <c r="D14" s="7"/>
      <c r="G14" s="7"/>
      <c r="J14" s="7"/>
      <c r="M14" s="7"/>
      <c r="P14" s="7"/>
      <c r="S14" s="7"/>
      <c r="U14" s="27"/>
    </row>
    <row r="16" spans="1:22" s="16" customFormat="1" ht="18" x14ac:dyDescent="0.55000000000000004">
      <c r="A16" s="23"/>
      <c r="B16" s="15" t="s">
        <v>21</v>
      </c>
      <c r="U16" s="23"/>
    </row>
    <row r="17" spans="1:21" x14ac:dyDescent="0.45">
      <c r="D17" s="2"/>
      <c r="G17" s="2"/>
      <c r="J17" s="2"/>
      <c r="M17" s="2"/>
      <c r="P17" s="2"/>
      <c r="S17" s="2"/>
    </row>
    <row r="18" spans="1:21" x14ac:dyDescent="0.45">
      <c r="A18" s="1">
        <v>1</v>
      </c>
      <c r="B18" s="8" t="s">
        <v>22</v>
      </c>
      <c r="D18" s="2"/>
      <c r="G18" s="2"/>
      <c r="J18" s="2"/>
      <c r="M18" s="2"/>
      <c r="P18" s="2"/>
      <c r="S18" s="2"/>
      <c r="U18" s="32"/>
    </row>
    <row r="19" spans="1:21" x14ac:dyDescent="0.45">
      <c r="A19" s="20">
        <v>1.1000000000000001</v>
      </c>
      <c r="B19" s="10" t="s">
        <v>23</v>
      </c>
      <c r="D19" s="2"/>
      <c r="F19" s="124">
        <v>529.45000000000005</v>
      </c>
      <c r="G19" s="137"/>
      <c r="H19" s="124"/>
      <c r="I19" s="124">
        <v>529.45000000000005</v>
      </c>
      <c r="J19" s="45"/>
      <c r="K19" s="44"/>
      <c r="L19" s="124">
        <v>400</v>
      </c>
      <c r="M19" s="137"/>
      <c r="N19" s="124"/>
      <c r="O19" s="124">
        <v>400</v>
      </c>
      <c r="P19" s="137"/>
      <c r="Q19" s="124"/>
      <c r="R19" s="124">
        <v>400</v>
      </c>
      <c r="S19" s="2"/>
      <c r="U19" s="102" t="s">
        <v>24</v>
      </c>
    </row>
    <row r="20" spans="1:21" x14ac:dyDescent="0.45">
      <c r="A20" s="20">
        <v>1.2</v>
      </c>
      <c r="B20" s="10" t="s">
        <v>25</v>
      </c>
      <c r="D20" s="2"/>
      <c r="F20" s="124">
        <v>50</v>
      </c>
      <c r="G20" s="137"/>
      <c r="H20" s="124"/>
      <c r="I20" s="124">
        <v>50</v>
      </c>
      <c r="J20" s="45"/>
      <c r="K20" s="44"/>
      <c r="L20" s="124">
        <v>399</v>
      </c>
      <c r="M20" s="137"/>
      <c r="N20" s="124"/>
      <c r="O20" s="124">
        <v>399</v>
      </c>
      <c r="P20" s="137"/>
      <c r="Q20" s="124"/>
      <c r="R20" s="124">
        <v>399</v>
      </c>
      <c r="S20" s="2"/>
      <c r="U20" s="20" t="s">
        <v>362</v>
      </c>
    </row>
    <row r="21" spans="1:21" x14ac:dyDescent="0.45">
      <c r="A21" s="20">
        <v>1.3</v>
      </c>
      <c r="B21" s="10" t="s">
        <v>26</v>
      </c>
      <c r="D21" s="2"/>
      <c r="F21" s="124"/>
      <c r="G21" s="137"/>
      <c r="H21" s="124"/>
      <c r="I21" s="124"/>
      <c r="J21" s="45"/>
      <c r="K21" s="44"/>
      <c r="L21" s="124"/>
      <c r="M21" s="137"/>
      <c r="N21" s="124"/>
      <c r="O21" s="124"/>
      <c r="P21" s="137"/>
      <c r="Q21" s="124"/>
      <c r="R21" s="124"/>
      <c r="S21" s="2"/>
    </row>
    <row r="22" spans="1:21" x14ac:dyDescent="0.45">
      <c r="A22" s="20">
        <v>1.4</v>
      </c>
      <c r="B22" s="10" t="s">
        <v>27</v>
      </c>
      <c r="D22" s="2"/>
      <c r="F22" s="124">
        <v>72.3</v>
      </c>
      <c r="G22" s="137"/>
      <c r="H22" s="124"/>
      <c r="I22" s="124">
        <v>72.3</v>
      </c>
      <c r="J22" s="45"/>
      <c r="K22" s="44"/>
      <c r="L22" s="124">
        <v>72.3</v>
      </c>
      <c r="M22" s="137"/>
      <c r="N22" s="124"/>
      <c r="O22" s="124">
        <v>72.3</v>
      </c>
      <c r="P22" s="137"/>
      <c r="Q22" s="124"/>
      <c r="R22" s="124">
        <v>72.3</v>
      </c>
      <c r="S22" s="2"/>
    </row>
    <row r="23" spans="1:21" x14ac:dyDescent="0.45">
      <c r="A23" s="20">
        <v>1.5</v>
      </c>
      <c r="B23" s="10" t="s">
        <v>28</v>
      </c>
      <c r="D23" s="2"/>
      <c r="F23" s="124"/>
      <c r="G23" s="137"/>
      <c r="H23" s="124"/>
      <c r="I23" s="124"/>
      <c r="J23" s="45"/>
      <c r="K23" s="44"/>
      <c r="L23" s="124"/>
      <c r="M23" s="137"/>
      <c r="N23" s="124"/>
      <c r="O23" s="124"/>
      <c r="P23" s="137"/>
      <c r="Q23" s="124"/>
      <c r="R23" s="124"/>
      <c r="S23" s="2"/>
    </row>
    <row r="24" spans="1:21" x14ac:dyDescent="0.45">
      <c r="A24" s="20" t="s">
        <v>29</v>
      </c>
      <c r="B24" s="11" t="s">
        <v>30</v>
      </c>
      <c r="D24" s="2"/>
      <c r="F24" s="124"/>
      <c r="G24" s="137"/>
      <c r="H24" s="124"/>
      <c r="I24" s="124"/>
      <c r="J24" s="45"/>
      <c r="K24" s="44"/>
      <c r="L24" s="124"/>
      <c r="M24" s="137"/>
      <c r="N24" s="124"/>
      <c r="O24" s="124"/>
      <c r="P24" s="137"/>
      <c r="Q24" s="124"/>
      <c r="R24" s="124"/>
      <c r="S24" s="2"/>
    </row>
    <row r="25" spans="1:21" x14ac:dyDescent="0.45">
      <c r="A25" s="20" t="s">
        <v>31</v>
      </c>
      <c r="B25" s="11" t="s">
        <v>32</v>
      </c>
      <c r="D25" s="2"/>
      <c r="F25" s="124"/>
      <c r="G25" s="137"/>
      <c r="H25" s="124"/>
      <c r="I25" s="124"/>
      <c r="J25" s="45"/>
      <c r="K25" s="44"/>
      <c r="L25" s="124"/>
      <c r="M25" s="137"/>
      <c r="N25" s="124"/>
      <c r="O25" s="124"/>
      <c r="P25" s="137"/>
      <c r="Q25" s="124"/>
      <c r="R25" s="124"/>
      <c r="S25" s="2"/>
    </row>
    <row r="26" spans="1:21" x14ac:dyDescent="0.45">
      <c r="A26" s="20" t="s">
        <v>33</v>
      </c>
      <c r="B26" s="11" t="s">
        <v>34</v>
      </c>
      <c r="D26" s="2"/>
      <c r="F26" s="124">
        <v>4</v>
      </c>
      <c r="G26" s="137"/>
      <c r="H26" s="124"/>
      <c r="I26" s="124">
        <v>4</v>
      </c>
      <c r="J26" s="45"/>
      <c r="K26" s="44"/>
      <c r="L26" s="124">
        <v>4</v>
      </c>
      <c r="M26" s="137"/>
      <c r="N26" s="124"/>
      <c r="O26" s="124">
        <v>4</v>
      </c>
      <c r="P26" s="137"/>
      <c r="Q26" s="124"/>
      <c r="R26" s="124">
        <v>4</v>
      </c>
      <c r="S26" s="2"/>
    </row>
    <row r="27" spans="1:21" x14ac:dyDescent="0.45">
      <c r="A27" s="20" t="s">
        <v>35</v>
      </c>
      <c r="B27" s="11" t="s">
        <v>36</v>
      </c>
      <c r="D27" s="2"/>
      <c r="F27" s="124"/>
      <c r="G27" s="137"/>
      <c r="H27" s="124"/>
      <c r="I27" s="124"/>
      <c r="J27" s="45"/>
      <c r="K27" s="44"/>
      <c r="L27" s="124"/>
      <c r="M27" s="137"/>
      <c r="N27" s="124"/>
      <c r="O27" s="124"/>
      <c r="P27" s="137"/>
      <c r="Q27" s="124"/>
      <c r="R27" s="124">
        <v>49</v>
      </c>
      <c r="S27" s="2"/>
      <c r="U27" s="102" t="s">
        <v>363</v>
      </c>
    </row>
    <row r="28" spans="1:21" x14ac:dyDescent="0.45">
      <c r="A28" s="20" t="s">
        <v>37</v>
      </c>
      <c r="B28" s="11" t="s">
        <v>38</v>
      </c>
      <c r="D28" s="2"/>
      <c r="F28" s="124">
        <v>21</v>
      </c>
      <c r="G28" s="137"/>
      <c r="H28" s="124"/>
      <c r="I28" s="124">
        <v>391</v>
      </c>
      <c r="J28" s="45"/>
      <c r="K28" s="44"/>
      <c r="L28" s="124">
        <v>391</v>
      </c>
      <c r="M28" s="137"/>
      <c r="N28" s="124"/>
      <c r="O28" s="124">
        <v>391</v>
      </c>
      <c r="P28" s="137"/>
      <c r="Q28" s="124"/>
      <c r="R28" s="262">
        <v>391</v>
      </c>
      <c r="S28" s="2"/>
      <c r="U28" s="102" t="s">
        <v>366</v>
      </c>
    </row>
    <row r="29" spans="1:21" x14ac:dyDescent="0.45">
      <c r="A29" s="20">
        <v>1.6</v>
      </c>
      <c r="B29" s="10" t="s">
        <v>39</v>
      </c>
      <c r="D29" s="2"/>
      <c r="F29" s="44"/>
      <c r="G29" s="45"/>
      <c r="H29" s="44"/>
      <c r="I29" s="44"/>
      <c r="J29" s="45"/>
      <c r="K29" s="44"/>
      <c r="L29" s="44"/>
      <c r="M29" s="45"/>
      <c r="N29" s="44"/>
      <c r="O29" s="44"/>
      <c r="P29" s="45"/>
      <c r="Q29" s="44"/>
      <c r="R29" s="107"/>
      <c r="S29" s="2"/>
    </row>
    <row r="30" spans="1:21" x14ac:dyDescent="0.45">
      <c r="D30" s="2"/>
      <c r="F30" s="44"/>
      <c r="G30" s="45"/>
      <c r="H30" s="44"/>
      <c r="I30" s="44"/>
      <c r="J30" s="45"/>
      <c r="K30" s="44"/>
      <c r="L30" s="44"/>
      <c r="M30" s="45"/>
      <c r="N30" s="44"/>
      <c r="O30" s="44"/>
      <c r="P30" s="45"/>
      <c r="Q30" s="44"/>
      <c r="R30" s="44"/>
      <c r="S30" s="2"/>
    </row>
    <row r="31" spans="1:21" s="65" customFormat="1" ht="18" x14ac:dyDescent="0.55000000000000004">
      <c r="A31" s="64" t="s">
        <v>40</v>
      </c>
      <c r="B31" s="64"/>
      <c r="E31" s="66"/>
      <c r="F31" s="66"/>
      <c r="G31" s="66"/>
      <c r="H31" s="66"/>
      <c r="I31" s="66"/>
      <c r="J31" s="66"/>
      <c r="K31" s="66"/>
      <c r="L31" s="66"/>
      <c r="M31" s="66"/>
      <c r="N31" s="66"/>
      <c r="O31" s="66"/>
      <c r="P31" s="66"/>
      <c r="Q31" s="66"/>
      <c r="R31" s="66"/>
      <c r="S31" s="66"/>
      <c r="U31" s="67"/>
    </row>
    <row r="32" spans="1:21" outlineLevel="1" x14ac:dyDescent="0.45">
      <c r="A32" s="1">
        <v>2</v>
      </c>
      <c r="B32" s="8" t="s">
        <v>41</v>
      </c>
      <c r="D32" s="2"/>
      <c r="F32" s="44"/>
      <c r="G32" s="45"/>
      <c r="H32" s="44"/>
      <c r="I32" s="44"/>
      <c r="J32" s="45"/>
      <c r="K32" s="44"/>
      <c r="L32" s="44"/>
      <c r="M32" s="45"/>
      <c r="N32" s="44"/>
      <c r="O32" s="44"/>
      <c r="P32" s="45"/>
      <c r="Q32" s="44"/>
      <c r="R32" s="44"/>
      <c r="S32" s="2"/>
      <c r="U32" s="254"/>
    </row>
    <row r="33" spans="1:21" outlineLevel="1" x14ac:dyDescent="0.45">
      <c r="A33" s="20">
        <v>2.1</v>
      </c>
      <c r="B33" s="10" t="s">
        <v>23</v>
      </c>
      <c r="D33" s="2"/>
      <c r="F33" s="124">
        <v>3453739</v>
      </c>
      <c r="G33" s="137"/>
      <c r="H33" s="124"/>
      <c r="I33" s="124">
        <v>1931612</v>
      </c>
      <c r="J33" s="137"/>
      <c r="K33" s="124"/>
      <c r="L33" s="124">
        <v>1877694</v>
      </c>
      <c r="M33" s="137"/>
      <c r="N33" s="124"/>
      <c r="O33" s="124">
        <v>1819294</v>
      </c>
      <c r="P33" s="137"/>
      <c r="Q33" s="124"/>
      <c r="R33" s="124">
        <v>2110396</v>
      </c>
      <c r="S33" s="108"/>
      <c r="U33" s="20" t="s">
        <v>42</v>
      </c>
    </row>
    <row r="34" spans="1:21" outlineLevel="1" x14ac:dyDescent="0.45">
      <c r="A34" s="20">
        <v>2.2000000000000002</v>
      </c>
      <c r="B34" s="10" t="s">
        <v>25</v>
      </c>
      <c r="D34" s="2"/>
      <c r="F34" s="124">
        <v>27528</v>
      </c>
      <c r="G34" s="137"/>
      <c r="H34" s="124"/>
      <c r="I34" s="124">
        <v>51707</v>
      </c>
      <c r="J34" s="137"/>
      <c r="K34" s="124"/>
      <c r="L34" s="124">
        <v>362023</v>
      </c>
      <c r="M34" s="137"/>
      <c r="N34" s="124"/>
      <c r="O34" s="124">
        <v>260837</v>
      </c>
      <c r="P34" s="137"/>
      <c r="Q34" s="124"/>
      <c r="R34" s="124">
        <v>708427</v>
      </c>
      <c r="S34" s="108"/>
    </row>
    <row r="35" spans="1:21" outlineLevel="1" x14ac:dyDescent="0.45">
      <c r="A35" s="20">
        <v>2.2999999999999998</v>
      </c>
      <c r="B35" s="10" t="s">
        <v>26</v>
      </c>
      <c r="D35" s="2"/>
      <c r="F35" s="124"/>
      <c r="G35" s="137"/>
      <c r="H35" s="124"/>
      <c r="I35" s="124"/>
      <c r="J35" s="137"/>
      <c r="K35" s="124"/>
      <c r="L35" s="124"/>
      <c r="M35" s="137"/>
      <c r="N35" s="124"/>
      <c r="O35" s="124"/>
      <c r="P35" s="137"/>
      <c r="Q35" s="124"/>
      <c r="R35" s="124"/>
      <c r="S35" s="108"/>
    </row>
    <row r="36" spans="1:21" outlineLevel="1" x14ac:dyDescent="0.45">
      <c r="A36" s="20">
        <v>2.4</v>
      </c>
      <c r="B36" s="10" t="s">
        <v>27</v>
      </c>
      <c r="D36" s="2"/>
      <c r="F36" s="124">
        <v>8992</v>
      </c>
      <c r="G36" s="137"/>
      <c r="H36" s="124"/>
      <c r="I36" s="124">
        <f>121+63+108</f>
        <v>292</v>
      </c>
      <c r="J36" s="137"/>
      <c r="K36" s="124"/>
      <c r="L36" s="124">
        <v>2889</v>
      </c>
      <c r="M36" s="137"/>
      <c r="N36" s="124"/>
      <c r="O36" s="124">
        <v>1050</v>
      </c>
      <c r="P36" s="137"/>
      <c r="Q36" s="124"/>
      <c r="R36" s="124">
        <v>1456</v>
      </c>
      <c r="S36" s="108"/>
    </row>
    <row r="37" spans="1:21" outlineLevel="1" x14ac:dyDescent="0.45">
      <c r="A37" s="20">
        <v>2.5</v>
      </c>
      <c r="B37" s="10" t="s">
        <v>28</v>
      </c>
      <c r="D37" s="2"/>
      <c r="F37" s="124"/>
      <c r="G37" s="137"/>
      <c r="H37" s="124"/>
      <c r="I37" s="124"/>
      <c r="J37" s="137"/>
      <c r="K37" s="124"/>
      <c r="L37" s="124"/>
      <c r="M37" s="137"/>
      <c r="N37" s="124"/>
      <c r="O37" s="124"/>
      <c r="P37" s="137"/>
      <c r="Q37" s="124"/>
      <c r="R37" s="124"/>
      <c r="S37" s="108"/>
    </row>
    <row r="38" spans="1:21" outlineLevel="1" x14ac:dyDescent="0.45">
      <c r="A38" s="20" t="s">
        <v>43</v>
      </c>
      <c r="B38" s="11" t="s">
        <v>30</v>
      </c>
      <c r="D38" s="2"/>
      <c r="F38" s="124">
        <v>30717</v>
      </c>
      <c r="G38" s="137"/>
      <c r="H38" s="124"/>
      <c r="I38" s="124"/>
      <c r="J38" s="137"/>
      <c r="K38" s="124"/>
      <c r="L38" s="124"/>
      <c r="M38" s="137"/>
      <c r="N38" s="124"/>
      <c r="O38" s="124"/>
      <c r="P38" s="137"/>
      <c r="Q38" s="124"/>
      <c r="R38" s="124"/>
      <c r="S38" s="108"/>
    </row>
    <row r="39" spans="1:21" outlineLevel="1" x14ac:dyDescent="0.45">
      <c r="A39" s="20" t="s">
        <v>44</v>
      </c>
      <c r="B39" s="11" t="s">
        <v>32</v>
      </c>
      <c r="D39" s="2"/>
      <c r="F39" s="124"/>
      <c r="G39" s="137"/>
      <c r="H39" s="124"/>
      <c r="I39" s="124"/>
      <c r="J39" s="137"/>
      <c r="K39" s="124"/>
      <c r="L39" s="124"/>
      <c r="M39" s="137"/>
      <c r="N39" s="124"/>
      <c r="O39" s="124"/>
      <c r="P39" s="137"/>
      <c r="Q39" s="124"/>
      <c r="R39" s="124"/>
      <c r="S39" s="108"/>
    </row>
    <row r="40" spans="1:21" outlineLevel="1" x14ac:dyDescent="0.45">
      <c r="A40" s="20" t="s">
        <v>45</v>
      </c>
      <c r="B40" s="11" t="s">
        <v>34</v>
      </c>
      <c r="D40" s="2"/>
      <c r="F40" s="124">
        <v>759433</v>
      </c>
      <c r="G40" s="137"/>
      <c r="H40" s="124"/>
      <c r="I40" s="124">
        <v>52566</v>
      </c>
      <c r="J40" s="137"/>
      <c r="K40" s="124"/>
      <c r="L40" s="124">
        <v>42958</v>
      </c>
      <c r="M40" s="137"/>
      <c r="N40" s="124"/>
      <c r="O40" s="124">
        <v>41389</v>
      </c>
      <c r="P40" s="137"/>
      <c r="Q40" s="124"/>
      <c r="R40" s="124">
        <v>49787</v>
      </c>
      <c r="S40" s="108"/>
      <c r="U40" s="102" t="s">
        <v>46</v>
      </c>
    </row>
    <row r="41" spans="1:21" outlineLevel="1" x14ac:dyDescent="0.45">
      <c r="A41" s="20" t="s">
        <v>47</v>
      </c>
      <c r="B41" s="11" t="s">
        <v>36</v>
      </c>
      <c r="D41" s="2"/>
      <c r="F41" s="124">
        <v>0</v>
      </c>
      <c r="G41" s="137"/>
      <c r="H41" s="124"/>
      <c r="I41" s="124">
        <v>320</v>
      </c>
      <c r="J41" s="137"/>
      <c r="K41" s="124"/>
      <c r="L41" s="262">
        <v>567</v>
      </c>
      <c r="M41" s="137"/>
      <c r="N41" s="124"/>
      <c r="O41" s="262">
        <v>826</v>
      </c>
      <c r="P41" s="137"/>
      <c r="Q41" s="124"/>
      <c r="R41" s="124">
        <v>86717</v>
      </c>
      <c r="S41" s="108"/>
    </row>
    <row r="42" spans="1:21" outlineLevel="1" x14ac:dyDescent="0.45">
      <c r="A42" s="20" t="s">
        <v>48</v>
      </c>
      <c r="B42" s="11" t="s">
        <v>38</v>
      </c>
      <c r="D42" s="2"/>
      <c r="F42" s="124">
        <v>79054</v>
      </c>
      <c r="G42" s="137"/>
      <c r="H42" s="124"/>
      <c r="I42" s="124">
        <v>848580</v>
      </c>
      <c r="J42" s="137"/>
      <c r="K42" s="124"/>
      <c r="L42" s="124">
        <v>1296871</v>
      </c>
      <c r="M42" s="137"/>
      <c r="N42" s="124"/>
      <c r="O42" s="124">
        <v>1404399</v>
      </c>
      <c r="P42" s="137"/>
      <c r="Q42" s="124"/>
      <c r="R42" s="124">
        <v>1347064</v>
      </c>
      <c r="S42" s="108"/>
      <c r="U42" s="102" t="s">
        <v>49</v>
      </c>
    </row>
    <row r="43" spans="1:21" outlineLevel="1" x14ac:dyDescent="0.45">
      <c r="A43" s="20">
        <v>2.6</v>
      </c>
      <c r="B43" s="10" t="s">
        <v>39</v>
      </c>
      <c r="D43" s="2"/>
      <c r="F43" s="124">
        <v>997183</v>
      </c>
      <c r="G43" s="137"/>
      <c r="H43" s="124"/>
      <c r="I43" s="124">
        <v>2160152</v>
      </c>
      <c r="J43" s="137"/>
      <c r="K43" s="124"/>
      <c r="L43" s="124">
        <v>1635877</v>
      </c>
      <c r="M43" s="137"/>
      <c r="N43" s="124"/>
      <c r="O43" s="124">
        <v>2335387</v>
      </c>
      <c r="P43" s="137"/>
      <c r="Q43" s="124"/>
      <c r="R43" s="124">
        <v>1687018</v>
      </c>
      <c r="S43" s="108"/>
    </row>
    <row r="44" spans="1:21" x14ac:dyDescent="0.45">
      <c r="D44" s="2"/>
      <c r="F44" s="44"/>
      <c r="G44" s="45"/>
      <c r="H44" s="44"/>
      <c r="I44" s="44"/>
      <c r="J44" s="45"/>
      <c r="K44" s="44"/>
      <c r="L44" s="44"/>
      <c r="M44" s="44"/>
      <c r="N44" s="44"/>
      <c r="O44" s="44"/>
      <c r="P44" s="45"/>
      <c r="Q44" s="44"/>
      <c r="R44" s="44"/>
      <c r="S44" s="2"/>
    </row>
    <row r="45" spans="1:21" s="65" customFormat="1" ht="18" collapsed="1" x14ac:dyDescent="0.55000000000000004">
      <c r="A45" s="64" t="s">
        <v>40</v>
      </c>
      <c r="B45" s="64"/>
      <c r="E45" s="66"/>
      <c r="F45" s="66"/>
      <c r="G45" s="66"/>
      <c r="H45" s="66"/>
      <c r="I45" s="66"/>
      <c r="J45" s="66"/>
      <c r="K45" s="66"/>
      <c r="L45" s="66"/>
      <c r="M45" s="66"/>
      <c r="N45" s="66"/>
      <c r="O45" s="66"/>
      <c r="P45" s="66"/>
      <c r="Q45" s="66"/>
      <c r="R45" s="66"/>
      <c r="S45" s="66"/>
      <c r="U45" s="67"/>
    </row>
    <row r="46" spans="1:21" hidden="1" outlineLevel="1" x14ac:dyDescent="0.45">
      <c r="D46" s="2"/>
      <c r="F46" s="44"/>
      <c r="G46" s="45"/>
      <c r="H46" s="44"/>
      <c r="I46" s="44"/>
      <c r="J46" s="45"/>
      <c r="K46" s="44"/>
      <c r="L46" s="44"/>
      <c r="M46" s="45"/>
      <c r="N46" s="44"/>
      <c r="O46" s="44"/>
      <c r="P46" s="45"/>
      <c r="Q46" s="44"/>
      <c r="R46" s="44"/>
      <c r="S46" s="2"/>
    </row>
    <row r="47" spans="1:21" hidden="1" outlineLevel="1" x14ac:dyDescent="0.45">
      <c r="A47" s="1" t="s">
        <v>50</v>
      </c>
      <c r="B47" s="8" t="s">
        <v>51</v>
      </c>
      <c r="D47" s="2"/>
      <c r="F47" s="44"/>
      <c r="G47" s="45"/>
      <c r="H47" s="44"/>
      <c r="I47" s="44"/>
      <c r="J47" s="45"/>
      <c r="K47" s="44"/>
      <c r="L47" s="44"/>
      <c r="M47" s="45"/>
      <c r="N47" s="44"/>
      <c r="O47" s="44"/>
      <c r="P47" s="45"/>
      <c r="Q47" s="44"/>
      <c r="R47" s="44"/>
      <c r="S47" s="2"/>
    </row>
    <row r="48" spans="1:21" hidden="1" outlineLevel="1" x14ac:dyDescent="0.45">
      <c r="A48" s="20" t="s">
        <v>52</v>
      </c>
      <c r="B48" s="10" t="s">
        <v>23</v>
      </c>
      <c r="D48" s="2"/>
      <c r="F48" s="44"/>
      <c r="G48" s="45"/>
      <c r="H48" s="44"/>
      <c r="I48" s="44"/>
      <c r="J48" s="45"/>
      <c r="K48" s="44"/>
      <c r="L48" s="44"/>
      <c r="M48" s="45"/>
      <c r="N48" s="44"/>
      <c r="O48" s="44"/>
      <c r="P48" s="45"/>
      <c r="Q48" s="44"/>
      <c r="R48" s="44"/>
      <c r="S48" s="2"/>
    </row>
    <row r="49" spans="1:21" hidden="1" outlineLevel="1" x14ac:dyDescent="0.45">
      <c r="A49" s="20" t="s">
        <v>53</v>
      </c>
      <c r="B49" s="10" t="s">
        <v>25</v>
      </c>
      <c r="D49" s="2"/>
      <c r="F49" s="44"/>
      <c r="G49" s="45"/>
      <c r="H49" s="44"/>
      <c r="I49" s="44"/>
      <c r="J49" s="45"/>
      <c r="K49" s="44"/>
      <c r="L49" s="44"/>
      <c r="M49" s="45"/>
      <c r="N49" s="44"/>
      <c r="O49" s="44"/>
      <c r="P49" s="45"/>
      <c r="Q49" s="44"/>
      <c r="R49" s="44"/>
      <c r="S49" s="2"/>
    </row>
    <row r="50" spans="1:21" hidden="1" outlineLevel="1" x14ac:dyDescent="0.45">
      <c r="A50" s="20" t="s">
        <v>54</v>
      </c>
      <c r="B50" s="10" t="s">
        <v>26</v>
      </c>
      <c r="D50" s="2"/>
      <c r="F50" s="44"/>
      <c r="G50" s="45"/>
      <c r="H50" s="44"/>
      <c r="I50" s="44"/>
      <c r="J50" s="45"/>
      <c r="K50" s="44"/>
      <c r="L50" s="44"/>
      <c r="M50" s="45"/>
      <c r="N50" s="44"/>
      <c r="O50" s="44"/>
      <c r="P50" s="45"/>
      <c r="Q50" s="44"/>
      <c r="R50" s="44"/>
      <c r="S50" s="2"/>
    </row>
    <row r="51" spans="1:21" hidden="1" outlineLevel="1" x14ac:dyDescent="0.45">
      <c r="A51" s="20" t="s">
        <v>55</v>
      </c>
      <c r="B51" s="10" t="s">
        <v>27</v>
      </c>
      <c r="D51" s="2"/>
      <c r="F51" s="44"/>
      <c r="G51" s="45"/>
      <c r="H51" s="44"/>
      <c r="I51" s="44"/>
      <c r="J51" s="45"/>
      <c r="K51" s="44"/>
      <c r="L51" s="44"/>
      <c r="M51" s="45"/>
      <c r="N51" s="44"/>
      <c r="O51" s="44"/>
      <c r="P51" s="45"/>
      <c r="Q51" s="44"/>
      <c r="R51" s="44"/>
      <c r="S51" s="2"/>
    </row>
    <row r="52" spans="1:21" hidden="1" outlineLevel="1" x14ac:dyDescent="0.45">
      <c r="A52" s="20" t="s">
        <v>56</v>
      </c>
      <c r="B52" s="10" t="s">
        <v>28</v>
      </c>
      <c r="D52" s="2"/>
      <c r="F52" s="44"/>
      <c r="G52" s="45"/>
      <c r="H52" s="44"/>
      <c r="I52" s="44"/>
      <c r="J52" s="45"/>
      <c r="K52" s="44"/>
      <c r="L52" s="44"/>
      <c r="M52" s="45"/>
      <c r="N52" s="44"/>
      <c r="O52" s="44"/>
      <c r="P52" s="45"/>
      <c r="Q52" s="44"/>
      <c r="R52" s="44"/>
      <c r="S52" s="2"/>
    </row>
    <row r="53" spans="1:21" hidden="1" outlineLevel="1" x14ac:dyDescent="0.45">
      <c r="A53" s="20" t="s">
        <v>57</v>
      </c>
      <c r="B53" s="11" t="s">
        <v>30</v>
      </c>
      <c r="D53" s="2"/>
      <c r="F53" s="44"/>
      <c r="G53" s="45"/>
      <c r="H53" s="44"/>
      <c r="I53" s="44"/>
      <c r="J53" s="45"/>
      <c r="K53" s="44"/>
      <c r="L53" s="44"/>
      <c r="M53" s="45"/>
      <c r="N53" s="44"/>
      <c r="O53" s="44"/>
      <c r="P53" s="45"/>
      <c r="Q53" s="44"/>
      <c r="R53" s="44"/>
      <c r="S53" s="2"/>
    </row>
    <row r="54" spans="1:21" hidden="1" outlineLevel="1" x14ac:dyDescent="0.45">
      <c r="A54" s="20" t="s">
        <v>58</v>
      </c>
      <c r="B54" s="11" t="s">
        <v>32</v>
      </c>
      <c r="D54" s="2"/>
      <c r="F54" s="44"/>
      <c r="G54" s="45"/>
      <c r="H54" s="44"/>
      <c r="I54" s="44"/>
      <c r="J54" s="45"/>
      <c r="K54" s="44"/>
      <c r="L54" s="44"/>
      <c r="M54" s="45"/>
      <c r="N54" s="44"/>
      <c r="O54" s="44"/>
      <c r="P54" s="45"/>
      <c r="Q54" s="44"/>
      <c r="R54" s="44"/>
      <c r="S54" s="2"/>
    </row>
    <row r="55" spans="1:21" hidden="1" outlineLevel="1" x14ac:dyDescent="0.45">
      <c r="A55" s="20" t="s">
        <v>59</v>
      </c>
      <c r="B55" s="11" t="s">
        <v>34</v>
      </c>
      <c r="D55" s="2"/>
      <c r="F55" s="44"/>
      <c r="G55" s="45"/>
      <c r="H55" s="44"/>
      <c r="I55" s="44"/>
      <c r="J55" s="45"/>
      <c r="K55" s="44"/>
      <c r="L55" s="44"/>
      <c r="M55" s="45"/>
      <c r="N55" s="44"/>
      <c r="O55" s="44"/>
      <c r="P55" s="45"/>
      <c r="Q55" s="44"/>
      <c r="R55" s="44"/>
      <c r="S55" s="2"/>
    </row>
    <row r="56" spans="1:21" hidden="1" outlineLevel="1" x14ac:dyDescent="0.45">
      <c r="A56" s="20" t="s">
        <v>60</v>
      </c>
      <c r="B56" s="11" t="s">
        <v>36</v>
      </c>
      <c r="D56" s="2"/>
      <c r="F56" s="44"/>
      <c r="G56" s="45"/>
      <c r="H56" s="44"/>
      <c r="I56" s="44"/>
      <c r="J56" s="45"/>
      <c r="K56" s="44"/>
      <c r="L56" s="44"/>
      <c r="M56" s="45"/>
      <c r="N56" s="44"/>
      <c r="O56" s="44"/>
      <c r="P56" s="45"/>
      <c r="Q56" s="44"/>
      <c r="R56" s="44"/>
      <c r="S56" s="2"/>
    </row>
    <row r="57" spans="1:21" hidden="1" outlineLevel="1" x14ac:dyDescent="0.45">
      <c r="A57" s="20" t="s">
        <v>61</v>
      </c>
      <c r="B57" s="11" t="s">
        <v>38</v>
      </c>
      <c r="D57" s="2"/>
      <c r="F57" s="44"/>
      <c r="G57" s="45"/>
      <c r="H57" s="44"/>
      <c r="I57" s="44"/>
      <c r="J57" s="45"/>
      <c r="K57" s="44"/>
      <c r="L57" s="44"/>
      <c r="M57" s="45"/>
      <c r="N57" s="44"/>
      <c r="O57" s="44"/>
      <c r="P57" s="45"/>
      <c r="Q57" s="44"/>
      <c r="R57" s="44"/>
      <c r="S57" s="2"/>
    </row>
    <row r="58" spans="1:21" hidden="1" outlineLevel="1" x14ac:dyDescent="0.45">
      <c r="A58" s="20" t="s">
        <v>62</v>
      </c>
      <c r="B58" s="10" t="s">
        <v>39</v>
      </c>
      <c r="D58" s="2"/>
      <c r="F58" s="44"/>
      <c r="G58" s="45"/>
      <c r="H58" s="44"/>
      <c r="I58" s="44"/>
      <c r="J58" s="45"/>
      <c r="K58" s="44"/>
      <c r="L58" s="44"/>
      <c r="M58" s="45"/>
      <c r="N58" s="44"/>
      <c r="O58" s="44"/>
      <c r="P58" s="45"/>
      <c r="Q58" s="44"/>
      <c r="R58" s="44"/>
      <c r="S58" s="2"/>
    </row>
    <row r="59" spans="1:21" hidden="1" outlineLevel="1" x14ac:dyDescent="0.45">
      <c r="D59" s="2"/>
      <c r="F59" s="44"/>
      <c r="G59" s="45"/>
      <c r="H59" s="44"/>
      <c r="I59" s="44"/>
      <c r="J59" s="45"/>
      <c r="K59" s="44"/>
      <c r="L59" s="44"/>
      <c r="M59" s="45"/>
      <c r="N59" s="44"/>
      <c r="O59" s="44"/>
      <c r="P59" s="45"/>
      <c r="Q59" s="44"/>
      <c r="R59" s="44"/>
      <c r="S59" s="2"/>
    </row>
    <row r="60" spans="1:21" hidden="1" outlineLevel="1" x14ac:dyDescent="0.45">
      <c r="A60" s="1" t="s">
        <v>63</v>
      </c>
      <c r="B60" s="8" t="s">
        <v>64</v>
      </c>
      <c r="D60" s="2"/>
      <c r="F60" s="44"/>
      <c r="G60" s="45"/>
      <c r="H60" s="44"/>
      <c r="I60" s="44"/>
      <c r="J60" s="45"/>
      <c r="K60" s="44"/>
      <c r="L60" s="44"/>
      <c r="M60" s="45"/>
      <c r="N60" s="44"/>
      <c r="O60" s="44"/>
      <c r="P60" s="45"/>
      <c r="Q60" s="44"/>
      <c r="R60" s="44"/>
      <c r="S60" s="2"/>
      <c r="U60" s="32" t="s">
        <v>65</v>
      </c>
    </row>
    <row r="61" spans="1:21" hidden="1" outlineLevel="1" x14ac:dyDescent="0.45">
      <c r="A61" s="20" t="s">
        <v>66</v>
      </c>
      <c r="B61" s="10" t="s">
        <v>23</v>
      </c>
      <c r="D61" s="2"/>
      <c r="F61" s="44"/>
      <c r="G61" s="45"/>
      <c r="H61" s="44"/>
      <c r="I61" s="44"/>
      <c r="J61" s="45"/>
      <c r="K61" s="44"/>
      <c r="L61" s="44"/>
      <c r="M61" s="45"/>
      <c r="N61" s="44"/>
      <c r="O61" s="44"/>
      <c r="P61" s="45"/>
      <c r="Q61" s="44"/>
      <c r="R61" s="44"/>
      <c r="S61" s="2"/>
    </row>
    <row r="62" spans="1:21" hidden="1" outlineLevel="1" x14ac:dyDescent="0.45">
      <c r="A62" s="20" t="s">
        <v>67</v>
      </c>
      <c r="B62" s="10" t="s">
        <v>25</v>
      </c>
      <c r="D62" s="2"/>
      <c r="F62" s="44"/>
      <c r="G62" s="45"/>
      <c r="H62" s="44"/>
      <c r="I62" s="44"/>
      <c r="J62" s="45"/>
      <c r="K62" s="44"/>
      <c r="L62" s="44"/>
      <c r="M62" s="45"/>
      <c r="N62" s="44"/>
      <c r="O62" s="44"/>
      <c r="P62" s="45"/>
      <c r="Q62" s="44"/>
      <c r="R62" s="44"/>
      <c r="S62" s="2"/>
    </row>
    <row r="63" spans="1:21" hidden="1" outlineLevel="1" x14ac:dyDescent="0.45">
      <c r="A63" s="20" t="s">
        <v>68</v>
      </c>
      <c r="B63" s="10" t="s">
        <v>26</v>
      </c>
      <c r="D63" s="2"/>
      <c r="F63" s="44"/>
      <c r="G63" s="45"/>
      <c r="H63" s="44"/>
      <c r="I63" s="44"/>
      <c r="J63" s="45"/>
      <c r="K63" s="44"/>
      <c r="L63" s="44"/>
      <c r="M63" s="45"/>
      <c r="N63" s="44"/>
      <c r="O63" s="44"/>
      <c r="P63" s="45"/>
      <c r="Q63" s="44"/>
      <c r="R63" s="44"/>
      <c r="S63" s="2"/>
    </row>
    <row r="64" spans="1:21" hidden="1" outlineLevel="1" x14ac:dyDescent="0.45">
      <c r="A64" s="20" t="s">
        <v>69</v>
      </c>
      <c r="B64" s="10" t="s">
        <v>27</v>
      </c>
      <c r="D64" s="2"/>
      <c r="F64" s="44"/>
      <c r="G64" s="45"/>
      <c r="H64" s="44"/>
      <c r="I64" s="44"/>
      <c r="J64" s="45"/>
      <c r="K64" s="44"/>
      <c r="L64" s="44"/>
      <c r="M64" s="45"/>
      <c r="N64" s="44"/>
      <c r="O64" s="44"/>
      <c r="P64" s="45"/>
      <c r="Q64" s="44"/>
      <c r="R64" s="44"/>
      <c r="S64" s="2"/>
    </row>
    <row r="65" spans="1:21" hidden="1" outlineLevel="1" x14ac:dyDescent="0.45">
      <c r="A65" s="20" t="s">
        <v>70</v>
      </c>
      <c r="B65" s="10" t="s">
        <v>28</v>
      </c>
      <c r="D65" s="2"/>
      <c r="F65" s="44"/>
      <c r="G65" s="45"/>
      <c r="H65" s="44"/>
      <c r="I65" s="44"/>
      <c r="J65" s="45"/>
      <c r="K65" s="44"/>
      <c r="L65" s="44"/>
      <c r="M65" s="45"/>
      <c r="N65" s="44"/>
      <c r="O65" s="44"/>
      <c r="P65" s="45"/>
      <c r="Q65" s="44"/>
      <c r="R65" s="44"/>
      <c r="S65" s="2"/>
    </row>
    <row r="66" spans="1:21" hidden="1" outlineLevel="1" x14ac:dyDescent="0.45">
      <c r="A66" s="20" t="s">
        <v>71</v>
      </c>
      <c r="B66" s="11" t="s">
        <v>30</v>
      </c>
      <c r="D66" s="2"/>
      <c r="F66" s="44"/>
      <c r="G66" s="45"/>
      <c r="H66" s="44"/>
      <c r="I66" s="44"/>
      <c r="J66" s="45"/>
      <c r="K66" s="44"/>
      <c r="L66" s="44"/>
      <c r="M66" s="45"/>
      <c r="N66" s="44"/>
      <c r="O66" s="44"/>
      <c r="P66" s="45"/>
      <c r="Q66" s="44"/>
      <c r="R66" s="44"/>
      <c r="S66" s="2"/>
    </row>
    <row r="67" spans="1:21" hidden="1" outlineLevel="1" x14ac:dyDescent="0.45">
      <c r="A67" s="20" t="s">
        <v>72</v>
      </c>
      <c r="B67" s="11" t="s">
        <v>32</v>
      </c>
      <c r="D67" s="2"/>
      <c r="F67" s="44"/>
      <c r="G67" s="45"/>
      <c r="H67" s="44"/>
      <c r="I67" s="44"/>
      <c r="J67" s="45"/>
      <c r="K67" s="44"/>
      <c r="L67" s="44"/>
      <c r="M67" s="45"/>
      <c r="N67" s="44"/>
      <c r="O67" s="44"/>
      <c r="P67" s="45"/>
      <c r="Q67" s="44"/>
      <c r="R67" s="44"/>
      <c r="S67" s="2"/>
    </row>
    <row r="68" spans="1:21" hidden="1" outlineLevel="1" x14ac:dyDescent="0.45">
      <c r="A68" s="20" t="s">
        <v>73</v>
      </c>
      <c r="B68" s="11" t="s">
        <v>34</v>
      </c>
      <c r="D68" s="2"/>
      <c r="F68" s="44"/>
      <c r="G68" s="45"/>
      <c r="H68" s="44"/>
      <c r="I68" s="44"/>
      <c r="J68" s="45"/>
      <c r="K68" s="44"/>
      <c r="L68" s="44"/>
      <c r="M68" s="45"/>
      <c r="N68" s="44"/>
      <c r="O68" s="44"/>
      <c r="P68" s="45"/>
      <c r="Q68" s="44"/>
      <c r="R68" s="44"/>
      <c r="S68" s="2"/>
    </row>
    <row r="69" spans="1:21" hidden="1" outlineLevel="1" x14ac:dyDescent="0.45">
      <c r="A69" s="20" t="s">
        <v>74</v>
      </c>
      <c r="B69" s="11" t="s">
        <v>36</v>
      </c>
      <c r="D69" s="2"/>
      <c r="F69" s="44"/>
      <c r="G69" s="45"/>
      <c r="H69" s="44"/>
      <c r="I69" s="44"/>
      <c r="J69" s="45"/>
      <c r="K69" s="44"/>
      <c r="L69" s="44"/>
      <c r="M69" s="45"/>
      <c r="N69" s="44"/>
      <c r="O69" s="44"/>
      <c r="P69" s="45"/>
      <c r="Q69" s="44"/>
      <c r="R69" s="44"/>
      <c r="S69" s="2"/>
    </row>
    <row r="70" spans="1:21" hidden="1" outlineLevel="1" x14ac:dyDescent="0.45">
      <c r="A70" s="20" t="s">
        <v>75</v>
      </c>
      <c r="B70" s="11" t="s">
        <v>38</v>
      </c>
      <c r="D70" s="2"/>
      <c r="F70" s="44"/>
      <c r="G70" s="45"/>
      <c r="H70" s="44"/>
      <c r="I70" s="44"/>
      <c r="J70" s="45"/>
      <c r="K70" s="44"/>
      <c r="L70" s="44"/>
      <c r="M70" s="45"/>
      <c r="N70" s="44"/>
      <c r="O70" s="44"/>
      <c r="P70" s="45"/>
      <c r="Q70" s="44"/>
      <c r="R70" s="44"/>
      <c r="S70" s="2"/>
    </row>
    <row r="71" spans="1:21" hidden="1" outlineLevel="1" x14ac:dyDescent="0.45">
      <c r="A71" s="20" t="s">
        <v>76</v>
      </c>
      <c r="B71" s="10" t="s">
        <v>39</v>
      </c>
      <c r="D71" s="2"/>
      <c r="F71" s="44"/>
      <c r="G71" s="45"/>
      <c r="H71" s="44"/>
      <c r="I71" s="44"/>
      <c r="J71" s="45"/>
      <c r="K71" s="44"/>
      <c r="L71" s="44"/>
      <c r="M71" s="45"/>
      <c r="N71" s="44"/>
      <c r="O71" s="44"/>
      <c r="P71" s="45"/>
      <c r="Q71" s="44"/>
      <c r="R71" s="44"/>
      <c r="S71" s="2"/>
    </row>
    <row r="72" spans="1:21" x14ac:dyDescent="0.45">
      <c r="D72" s="2"/>
      <c r="F72" s="44"/>
      <c r="G72" s="45"/>
      <c r="H72" s="44"/>
      <c r="I72" s="44"/>
      <c r="J72" s="45"/>
      <c r="K72" s="44"/>
      <c r="L72" s="44"/>
      <c r="M72" s="45"/>
      <c r="N72" s="44"/>
      <c r="O72" s="44"/>
      <c r="P72" s="45"/>
      <c r="Q72" s="44"/>
      <c r="R72" s="44"/>
      <c r="S72" s="2"/>
    </row>
    <row r="73" spans="1:21" collapsed="1" x14ac:dyDescent="0.45">
      <c r="A73" s="1">
        <v>3</v>
      </c>
      <c r="B73" s="8" t="s">
        <v>77</v>
      </c>
      <c r="D73" s="2"/>
      <c r="F73" s="44"/>
      <c r="G73" s="45"/>
      <c r="H73" s="44"/>
      <c r="I73" s="44"/>
      <c r="J73" s="45"/>
      <c r="K73" s="44"/>
      <c r="L73" s="44"/>
      <c r="M73" s="45"/>
      <c r="N73" s="44"/>
      <c r="O73" s="44"/>
      <c r="P73" s="45"/>
      <c r="Q73" s="44"/>
      <c r="R73" s="44"/>
      <c r="S73" s="2"/>
    </row>
    <row r="74" spans="1:21" x14ac:dyDescent="0.45">
      <c r="A74" s="20">
        <v>3.1</v>
      </c>
      <c r="B74" s="10" t="s">
        <v>78</v>
      </c>
      <c r="D74" s="2"/>
      <c r="F74" s="145">
        <v>31507355</v>
      </c>
      <c r="G74" s="146"/>
      <c r="H74" s="145"/>
      <c r="I74" s="145">
        <v>347197884</v>
      </c>
      <c r="J74" s="146"/>
      <c r="K74" s="145"/>
      <c r="L74" s="256">
        <v>116016914</v>
      </c>
      <c r="M74" s="257" t="s">
        <v>364</v>
      </c>
      <c r="N74" s="258"/>
      <c r="O74" s="259">
        <v>150379828</v>
      </c>
      <c r="P74" s="146"/>
      <c r="Q74" s="145"/>
      <c r="R74" s="145">
        <v>196829000</v>
      </c>
      <c r="S74" s="2"/>
      <c r="U74" s="32"/>
    </row>
    <row r="75" spans="1:21" x14ac:dyDescent="0.45">
      <c r="A75" s="20">
        <v>3.2</v>
      </c>
      <c r="B75" s="10" t="s">
        <v>79</v>
      </c>
      <c r="D75" s="2"/>
      <c r="F75" s="104">
        <v>18100</v>
      </c>
      <c r="G75" s="105"/>
      <c r="H75" s="104"/>
      <c r="I75" s="104">
        <f>(10909182+70649612)/1000</f>
        <v>81558.793999999994</v>
      </c>
      <c r="J75" s="105"/>
      <c r="K75" s="104"/>
      <c r="L75" s="44">
        <v>80648</v>
      </c>
      <c r="M75" s="105"/>
      <c r="N75" s="104"/>
      <c r="O75" s="104">
        <v>52438</v>
      </c>
      <c r="P75" s="105"/>
      <c r="Q75" s="104"/>
      <c r="R75" s="104">
        <v>44367</v>
      </c>
      <c r="S75" s="2"/>
    </row>
    <row r="76" spans="1:21" x14ac:dyDescent="0.45">
      <c r="A76" s="20">
        <v>3.3</v>
      </c>
      <c r="B76" s="10" t="s">
        <v>80</v>
      </c>
      <c r="D76" s="2"/>
      <c r="F76" s="145">
        <v>1590000</v>
      </c>
      <c r="G76" s="146"/>
      <c r="H76" s="145"/>
      <c r="I76" s="145">
        <f>9643680+760590</f>
        <v>10404270</v>
      </c>
      <c r="J76" s="146"/>
      <c r="K76" s="145"/>
      <c r="L76" s="260">
        <v>10308514</v>
      </c>
      <c r="M76" s="146"/>
      <c r="N76" s="145"/>
      <c r="O76" s="145">
        <v>8844573</v>
      </c>
      <c r="P76" s="146"/>
      <c r="Q76" s="145"/>
      <c r="R76" s="145">
        <v>7362000</v>
      </c>
      <c r="S76" s="2"/>
    </row>
    <row r="77" spans="1:21" x14ac:dyDescent="0.45">
      <c r="D77" s="2"/>
      <c r="F77" s="107"/>
      <c r="G77" s="109"/>
      <c r="H77" s="107"/>
      <c r="I77" s="44"/>
      <c r="J77" s="45"/>
      <c r="K77" s="44"/>
      <c r="M77" s="45"/>
      <c r="N77" s="44"/>
      <c r="O77" s="44"/>
      <c r="P77" s="45"/>
      <c r="Q77" s="44"/>
      <c r="R77" s="44"/>
      <c r="S77" s="2"/>
    </row>
    <row r="78" spans="1:21" x14ac:dyDescent="0.45">
      <c r="A78" s="1">
        <v>4</v>
      </c>
      <c r="B78" s="8" t="s">
        <v>81</v>
      </c>
      <c r="D78" s="2"/>
      <c r="F78" s="107"/>
      <c r="G78" s="109"/>
      <c r="H78" s="107"/>
      <c r="I78" s="44"/>
      <c r="J78" s="45"/>
      <c r="K78" s="44"/>
      <c r="M78" s="45"/>
      <c r="N78" s="44"/>
      <c r="O78" s="44"/>
      <c r="P78" s="45"/>
      <c r="Q78" s="44"/>
      <c r="R78" s="44"/>
      <c r="S78" s="2"/>
    </row>
    <row r="79" spans="1:21" x14ac:dyDescent="0.45">
      <c r="A79" s="20">
        <v>4.0999999999999996</v>
      </c>
      <c r="B79" s="10" t="s">
        <v>82</v>
      </c>
      <c r="D79" s="2"/>
      <c r="F79" s="104">
        <v>26435</v>
      </c>
      <c r="G79" s="109"/>
      <c r="H79" s="107"/>
      <c r="I79" s="44">
        <f>13051+13613+2879</f>
        <v>29543</v>
      </c>
      <c r="J79" s="45"/>
      <c r="K79" s="44"/>
      <c r="L79" s="44">
        <v>29642</v>
      </c>
      <c r="M79" s="45"/>
      <c r="N79" s="70"/>
      <c r="O79" s="70"/>
      <c r="P79" s="73"/>
      <c r="Q79" s="70"/>
      <c r="R79" s="70"/>
      <c r="S79" s="74"/>
      <c r="U79" s="123"/>
    </row>
    <row r="80" spans="1:21" x14ac:dyDescent="0.45">
      <c r="A80" s="20">
        <v>4.2</v>
      </c>
      <c r="B80" s="10" t="s">
        <v>83</v>
      </c>
      <c r="D80" s="2"/>
      <c r="F80" s="104">
        <v>1068</v>
      </c>
      <c r="G80" s="109"/>
      <c r="H80" s="107"/>
      <c r="I80" s="44">
        <f>11+3</f>
        <v>14</v>
      </c>
      <c r="J80" s="45"/>
      <c r="K80" s="44"/>
      <c r="L80">
        <v>14</v>
      </c>
      <c r="M80" s="45"/>
      <c r="N80" s="70"/>
      <c r="O80" s="70"/>
      <c r="P80" s="73"/>
      <c r="Q80" s="70"/>
      <c r="R80" s="70"/>
      <c r="S80" s="74"/>
    </row>
    <row r="81" spans="1:23" x14ac:dyDescent="0.45">
      <c r="A81" s="20">
        <v>4.3</v>
      </c>
      <c r="B81" s="10" t="s">
        <v>84</v>
      </c>
      <c r="D81" s="2"/>
      <c r="F81" s="104">
        <v>101804</v>
      </c>
      <c r="G81" s="109"/>
      <c r="H81" s="107"/>
      <c r="I81" s="44">
        <f>49403+45673+8858</f>
        <v>103934</v>
      </c>
      <c r="J81" s="45"/>
      <c r="K81" s="44"/>
      <c r="L81" s="44">
        <v>104287</v>
      </c>
      <c r="M81" s="45"/>
      <c r="N81" s="70"/>
      <c r="O81" s="70"/>
      <c r="P81" s="73"/>
      <c r="Q81" s="70"/>
      <c r="R81" s="70"/>
      <c r="S81" s="74"/>
    </row>
    <row r="82" spans="1:23" s="12" customFormat="1" x14ac:dyDescent="0.45">
      <c r="A82" s="24"/>
      <c r="D82" s="13"/>
      <c r="G82" s="13"/>
      <c r="J82" s="13"/>
      <c r="M82" s="13"/>
      <c r="P82" s="13"/>
      <c r="S82" s="13"/>
      <c r="U82" s="24"/>
    </row>
    <row r="83" spans="1:23" x14ac:dyDescent="0.45">
      <c r="B83" s="10"/>
    </row>
    <row r="84" spans="1:23" s="16" customFormat="1" ht="18" x14ac:dyDescent="0.55000000000000004">
      <c r="A84" s="23"/>
      <c r="B84" s="15" t="s">
        <v>85</v>
      </c>
      <c r="U84" s="23"/>
    </row>
    <row r="85" spans="1:23" x14ac:dyDescent="0.45">
      <c r="D85" s="2"/>
      <c r="G85" s="2"/>
      <c r="J85" s="2"/>
      <c r="M85" s="2"/>
      <c r="P85" s="2"/>
      <c r="S85" s="2"/>
    </row>
    <row r="86" spans="1:23" x14ac:dyDescent="0.45">
      <c r="A86" s="1">
        <v>5</v>
      </c>
      <c r="B86" s="1" t="s">
        <v>86</v>
      </c>
      <c r="D86" s="2"/>
      <c r="E86" s="44"/>
      <c r="F86" s="44"/>
      <c r="G86" s="45"/>
      <c r="H86" s="44"/>
      <c r="I86" s="44"/>
      <c r="J86" s="45"/>
      <c r="K86" s="44"/>
      <c r="L86" s="44"/>
      <c r="M86" s="45"/>
      <c r="N86" s="44"/>
      <c r="O86" s="44"/>
      <c r="P86" s="45"/>
      <c r="Q86" s="44"/>
      <c r="R86" s="44"/>
      <c r="S86" s="45"/>
      <c r="U86" s="32"/>
    </row>
    <row r="87" spans="1:23" x14ac:dyDescent="0.45">
      <c r="A87" s="1"/>
      <c r="B87" s="75" t="s">
        <v>87</v>
      </c>
      <c r="C87" s="76"/>
      <c r="D87" s="2"/>
      <c r="E87" s="44"/>
      <c r="F87" s="44"/>
      <c r="G87" s="45"/>
      <c r="H87" s="44"/>
      <c r="I87" s="44"/>
      <c r="J87" s="45"/>
      <c r="K87" s="44"/>
      <c r="L87" s="44"/>
      <c r="M87" s="45"/>
      <c r="N87" s="44"/>
      <c r="O87" s="44"/>
      <c r="P87" s="45"/>
      <c r="Q87" s="44"/>
      <c r="R87" s="44"/>
      <c r="S87" s="45"/>
      <c r="U87" s="32"/>
    </row>
    <row r="88" spans="1:23" x14ac:dyDescent="0.45">
      <c r="A88" s="1"/>
      <c r="B88" s="79" t="s">
        <v>88</v>
      </c>
      <c r="C88" s="77"/>
      <c r="D88" s="2"/>
      <c r="E88" s="44"/>
      <c r="F88" s="44"/>
      <c r="G88" s="45"/>
      <c r="H88" s="44"/>
      <c r="I88" s="44"/>
      <c r="J88" s="45"/>
      <c r="K88" s="44"/>
      <c r="L88" s="44"/>
      <c r="M88" s="45"/>
      <c r="N88" s="44"/>
      <c r="O88" s="44"/>
      <c r="P88" s="45"/>
      <c r="Q88" s="44"/>
      <c r="R88" s="44"/>
      <c r="S88" s="45"/>
      <c r="U88" s="32"/>
    </row>
    <row r="89" spans="1:23" x14ac:dyDescent="0.45">
      <c r="A89" s="1"/>
      <c r="B89" s="72"/>
      <c r="D89" s="2"/>
      <c r="E89" s="44"/>
      <c r="F89" s="44"/>
      <c r="G89" s="45"/>
      <c r="H89" s="44"/>
      <c r="I89" s="44"/>
      <c r="J89" s="45"/>
      <c r="K89" s="44"/>
      <c r="L89" s="44"/>
      <c r="M89" s="45"/>
      <c r="N89" s="44"/>
      <c r="O89" s="44"/>
      <c r="P89" s="45"/>
      <c r="Q89" s="44"/>
      <c r="R89" s="44"/>
      <c r="S89" s="45"/>
      <c r="U89" s="32"/>
    </row>
    <row r="90" spans="1:23" s="8" customFormat="1" x14ac:dyDescent="0.45">
      <c r="A90" s="1">
        <v>5.0999999999999996</v>
      </c>
      <c r="B90" s="60" t="s">
        <v>89</v>
      </c>
      <c r="D90" s="61"/>
      <c r="E90" s="62"/>
      <c r="F90" s="62"/>
      <c r="G90" s="63"/>
      <c r="H90" s="62"/>
      <c r="I90" s="62"/>
      <c r="J90" s="63"/>
      <c r="K90" s="62"/>
      <c r="L90" s="62"/>
      <c r="M90" s="63"/>
      <c r="N90" s="62"/>
      <c r="O90" s="62"/>
      <c r="P90" s="63"/>
      <c r="Q90" s="62"/>
      <c r="R90" s="62"/>
      <c r="S90" s="63"/>
      <c r="U90" s="1"/>
    </row>
    <row r="91" spans="1:23" x14ac:dyDescent="0.45">
      <c r="A91" s="20" t="s">
        <v>90</v>
      </c>
      <c r="B91" s="11" t="s">
        <v>91</v>
      </c>
      <c r="D91" s="2"/>
      <c r="E91" s="44"/>
      <c r="F91" s="44"/>
      <c r="G91" s="45"/>
      <c r="H91" s="44"/>
      <c r="I91" s="44"/>
      <c r="J91" s="45"/>
      <c r="K91" s="44"/>
      <c r="L91" s="44"/>
      <c r="M91" s="45"/>
      <c r="N91" s="44"/>
      <c r="O91" s="44"/>
      <c r="P91" s="45"/>
      <c r="Q91" s="44"/>
      <c r="R91" s="44"/>
      <c r="S91" s="45"/>
      <c r="U91" s="102" t="s">
        <v>92</v>
      </c>
    </row>
    <row r="92" spans="1:23" x14ac:dyDescent="0.45">
      <c r="A92" s="20" t="s">
        <v>93</v>
      </c>
      <c r="B92" s="59" t="s">
        <v>94</v>
      </c>
      <c r="D92" s="2"/>
      <c r="E92" s="44"/>
      <c r="F92" s="104">
        <v>3874426</v>
      </c>
      <c r="G92" s="105"/>
      <c r="H92" s="104"/>
      <c r="I92" s="124">
        <v>2217010</v>
      </c>
      <c r="J92" s="109"/>
      <c r="K92" s="107"/>
      <c r="L92" s="44">
        <v>2348025</v>
      </c>
      <c r="M92" s="109"/>
      <c r="N92" s="107"/>
      <c r="O92" s="104">
        <v>2222856</v>
      </c>
      <c r="P92" s="109"/>
      <c r="Q92" s="107"/>
      <c r="R92" s="104">
        <v>2747134.3162423847</v>
      </c>
      <c r="S92" s="45"/>
      <c r="U92" s="102"/>
      <c r="V92" s="95"/>
      <c r="W92" s="95"/>
    </row>
    <row r="93" spans="1:23" x14ac:dyDescent="0.45">
      <c r="A93" s="20" t="s">
        <v>95</v>
      </c>
      <c r="B93" s="59" t="s">
        <v>96</v>
      </c>
      <c r="D93" s="2"/>
      <c r="E93" s="50"/>
      <c r="F93" s="138">
        <v>1.103</v>
      </c>
      <c r="G93" s="139"/>
      <c r="H93" s="138"/>
      <c r="I93" s="126">
        <v>0.88100000000000001</v>
      </c>
      <c r="J93" s="116"/>
      <c r="K93" s="115"/>
      <c r="L93" s="255">
        <v>0.73</v>
      </c>
      <c r="M93" s="116"/>
      <c r="N93" s="115"/>
      <c r="O93" s="138">
        <v>0.71099999999999997</v>
      </c>
      <c r="P93" s="116"/>
      <c r="Q93" s="115"/>
      <c r="R93" s="138">
        <v>0.66081328649471083</v>
      </c>
      <c r="S93" s="51"/>
    </row>
    <row r="94" spans="1:23" x14ac:dyDescent="0.45">
      <c r="A94" s="20" t="s">
        <v>97</v>
      </c>
      <c r="B94" s="11" t="s">
        <v>98</v>
      </c>
      <c r="D94" s="2"/>
      <c r="E94" s="44"/>
      <c r="F94" s="104"/>
      <c r="G94" s="105"/>
      <c r="H94" s="104"/>
      <c r="I94" s="124"/>
      <c r="J94" s="109"/>
      <c r="K94" s="107"/>
      <c r="M94" s="109"/>
      <c r="N94" s="107"/>
      <c r="O94" s="104"/>
      <c r="P94" s="109"/>
      <c r="Q94" s="107"/>
      <c r="R94" s="104"/>
      <c r="S94" s="45"/>
    </row>
    <row r="95" spans="1:23" x14ac:dyDescent="0.45">
      <c r="A95" s="20" t="s">
        <v>99</v>
      </c>
      <c r="B95" s="59" t="s">
        <v>100</v>
      </c>
      <c r="D95" s="2"/>
      <c r="E95" s="44"/>
      <c r="F95" s="104">
        <v>3890340</v>
      </c>
      <c r="G95" s="105"/>
      <c r="H95" s="104"/>
      <c r="I95" s="124">
        <v>2234009</v>
      </c>
      <c r="J95" s="109"/>
      <c r="K95" s="107"/>
      <c r="L95" s="44">
        <v>2364816</v>
      </c>
      <c r="M95" s="109"/>
      <c r="N95" s="107"/>
      <c r="O95" s="104">
        <v>2236619</v>
      </c>
      <c r="P95" s="109"/>
      <c r="Q95" s="107"/>
      <c r="R95" s="104">
        <v>2769706.750972366</v>
      </c>
      <c r="S95" s="45"/>
    </row>
    <row r="96" spans="1:23" x14ac:dyDescent="0.45">
      <c r="A96" s="20" t="s">
        <v>101</v>
      </c>
      <c r="B96" s="59" t="s">
        <v>102</v>
      </c>
      <c r="D96" s="2"/>
      <c r="E96" s="50"/>
      <c r="F96" s="138">
        <v>1.107</v>
      </c>
      <c r="G96" s="139"/>
      <c r="H96" s="138"/>
      <c r="I96" s="126">
        <v>0.88800000000000001</v>
      </c>
      <c r="J96" s="116"/>
      <c r="K96" s="115"/>
      <c r="L96" s="50">
        <v>0.73499999999999999</v>
      </c>
      <c r="M96" s="116"/>
      <c r="N96" s="115"/>
      <c r="O96" s="138">
        <v>0.71499999999999997</v>
      </c>
      <c r="P96" s="116"/>
      <c r="Q96" s="115"/>
      <c r="R96" s="138">
        <v>0.66624300454304741</v>
      </c>
      <c r="S96" s="51"/>
    </row>
    <row r="97" spans="1:21" x14ac:dyDescent="0.45">
      <c r="B97" s="10"/>
      <c r="D97" s="2"/>
      <c r="E97" s="44"/>
      <c r="F97" s="104"/>
      <c r="G97" s="105"/>
      <c r="H97" s="104"/>
      <c r="I97" s="124"/>
      <c r="J97" s="109"/>
      <c r="K97" s="107"/>
      <c r="M97" s="109"/>
      <c r="N97" s="107"/>
      <c r="O97" s="104"/>
      <c r="P97" s="109"/>
      <c r="Q97" s="107"/>
      <c r="R97" s="104"/>
      <c r="S97" s="45"/>
    </row>
    <row r="98" spans="1:21" s="8" customFormat="1" x14ac:dyDescent="0.45">
      <c r="A98" s="1">
        <v>5.2</v>
      </c>
      <c r="B98" s="60" t="s">
        <v>103</v>
      </c>
      <c r="D98" s="61"/>
      <c r="E98" s="62"/>
      <c r="F98" s="100"/>
      <c r="G98" s="101"/>
      <c r="H98" s="100"/>
      <c r="I98" s="127"/>
      <c r="J98" s="118"/>
      <c r="K98" s="117"/>
      <c r="M98" s="118"/>
      <c r="N98" s="117"/>
      <c r="O98" s="100"/>
      <c r="P98" s="118"/>
      <c r="Q98" s="117"/>
      <c r="R98" s="100"/>
      <c r="S98" s="63"/>
      <c r="U98" s="1"/>
    </row>
    <row r="99" spans="1:21" x14ac:dyDescent="0.45">
      <c r="A99" s="20" t="s">
        <v>104</v>
      </c>
      <c r="B99" s="11" t="s">
        <v>91</v>
      </c>
      <c r="D99" s="2"/>
      <c r="E99" s="44"/>
      <c r="F99" s="104"/>
      <c r="G99" s="105"/>
      <c r="H99" s="104"/>
      <c r="I99" s="124"/>
      <c r="J99" s="109"/>
      <c r="K99" s="107"/>
      <c r="M99" s="109"/>
      <c r="N99" s="107"/>
      <c r="O99" s="104"/>
      <c r="P99" s="109"/>
      <c r="Q99" s="107"/>
      <c r="R99" s="104"/>
      <c r="S99" s="45"/>
      <c r="U99" s="20" t="s">
        <v>105</v>
      </c>
    </row>
    <row r="100" spans="1:21" x14ac:dyDescent="0.45">
      <c r="A100" s="20" t="s">
        <v>106</v>
      </c>
      <c r="B100" s="59" t="s">
        <v>107</v>
      </c>
      <c r="D100" s="2"/>
      <c r="E100" s="44"/>
      <c r="F100" s="104">
        <v>824053</v>
      </c>
      <c r="G100" s="105"/>
      <c r="H100" s="104"/>
      <c r="I100" s="124">
        <v>1076255</v>
      </c>
      <c r="J100" s="109"/>
      <c r="K100" s="107"/>
      <c r="L100" s="44">
        <v>726817</v>
      </c>
      <c r="M100" s="109"/>
      <c r="N100" s="107"/>
      <c r="O100" s="104">
        <v>1038942</v>
      </c>
      <c r="P100" s="109"/>
      <c r="Q100" s="107"/>
      <c r="R100" s="104">
        <v>749539.20484441624</v>
      </c>
      <c r="S100" s="45"/>
    </row>
    <row r="101" spans="1:21" x14ac:dyDescent="0.45">
      <c r="A101" s="20" t="s">
        <v>108</v>
      </c>
      <c r="B101" s="59" t="s">
        <v>109</v>
      </c>
      <c r="D101" s="2"/>
      <c r="E101" s="50"/>
      <c r="F101" s="138">
        <v>0.55600000000000005</v>
      </c>
      <c r="G101" s="139"/>
      <c r="H101" s="138"/>
      <c r="I101" s="126">
        <v>0.42899999999999999</v>
      </c>
      <c r="J101" s="116"/>
      <c r="K101" s="115"/>
      <c r="L101">
        <v>0.36299999999999999</v>
      </c>
      <c r="M101" s="116"/>
      <c r="N101" s="115"/>
      <c r="O101" s="138">
        <v>0.379</v>
      </c>
      <c r="P101" s="116"/>
      <c r="Q101" s="115"/>
      <c r="R101" s="138">
        <v>0.40083768011051535</v>
      </c>
      <c r="S101" s="51"/>
    </row>
    <row r="102" spans="1:21" x14ac:dyDescent="0.45">
      <c r="A102" s="20" t="s">
        <v>110</v>
      </c>
      <c r="B102" s="11" t="s">
        <v>98</v>
      </c>
      <c r="D102" s="2"/>
      <c r="E102" s="44"/>
      <c r="F102" s="104"/>
      <c r="G102" s="105"/>
      <c r="H102" s="104"/>
      <c r="I102" s="124"/>
      <c r="J102" s="109"/>
      <c r="K102" s="107"/>
      <c r="M102" s="109"/>
      <c r="N102" s="107"/>
      <c r="O102" s="104"/>
      <c r="P102" s="109"/>
      <c r="Q102" s="107"/>
      <c r="R102" s="104"/>
      <c r="S102" s="45"/>
    </row>
    <row r="103" spans="1:21" x14ac:dyDescent="0.45">
      <c r="A103" s="20" t="s">
        <v>111</v>
      </c>
      <c r="B103" s="59" t="s">
        <v>112</v>
      </c>
      <c r="D103" s="2"/>
      <c r="E103" s="44"/>
      <c r="F103" s="104">
        <v>828569</v>
      </c>
      <c r="G103" s="105"/>
      <c r="H103" s="104"/>
      <c r="I103" s="124">
        <v>1084213</v>
      </c>
      <c r="J103" s="109"/>
      <c r="K103" s="107"/>
      <c r="L103" s="44">
        <v>732116</v>
      </c>
      <c r="M103" s="109"/>
      <c r="N103" s="107"/>
      <c r="O103" s="104">
        <v>1046516</v>
      </c>
      <c r="P103" s="109"/>
      <c r="Q103" s="107"/>
      <c r="R103" s="104">
        <v>755003.9310458859</v>
      </c>
      <c r="S103" s="45"/>
    </row>
    <row r="104" spans="1:21" x14ac:dyDescent="0.45">
      <c r="A104" s="20" t="s">
        <v>113</v>
      </c>
      <c r="B104" s="59" t="s">
        <v>114</v>
      </c>
      <c r="D104" s="2"/>
      <c r="E104" s="50"/>
      <c r="F104" s="138">
        <v>0.55900000000000005</v>
      </c>
      <c r="G104" s="139"/>
      <c r="H104" s="138"/>
      <c r="I104" s="126">
        <v>0.432</v>
      </c>
      <c r="J104" s="116"/>
      <c r="K104" s="115"/>
      <c r="L104">
        <v>0.36599999999999999</v>
      </c>
      <c r="M104" s="116"/>
      <c r="N104" s="115"/>
      <c r="O104" s="138">
        <v>0.38200000000000001</v>
      </c>
      <c r="P104" s="116"/>
      <c r="Q104" s="115"/>
      <c r="R104" s="138">
        <v>0.40376009985704608</v>
      </c>
      <c r="S104" s="51"/>
    </row>
    <row r="105" spans="1:21" x14ac:dyDescent="0.45">
      <c r="B105" s="59"/>
      <c r="D105" s="2"/>
      <c r="E105" s="50"/>
      <c r="F105" s="138"/>
      <c r="G105" s="139"/>
      <c r="H105" s="138"/>
      <c r="I105" s="126"/>
      <c r="J105" s="116"/>
      <c r="K105" s="115"/>
      <c r="M105" s="116"/>
      <c r="N105" s="115"/>
      <c r="O105" s="138"/>
      <c r="P105" s="116"/>
      <c r="Q105" s="115"/>
      <c r="R105" s="138"/>
      <c r="S105" s="51"/>
    </row>
    <row r="106" spans="1:21" s="8" customFormat="1" x14ac:dyDescent="0.45">
      <c r="A106" s="1">
        <v>5.3</v>
      </c>
      <c r="B106" s="60" t="s">
        <v>115</v>
      </c>
      <c r="D106" s="61"/>
      <c r="E106" s="62"/>
      <c r="F106" s="100"/>
      <c r="G106" s="101"/>
      <c r="H106" s="100"/>
      <c r="I106" s="127"/>
      <c r="J106" s="118"/>
      <c r="K106" s="117"/>
      <c r="M106" s="118"/>
      <c r="N106" s="117"/>
      <c r="O106" s="100"/>
      <c r="P106" s="118"/>
      <c r="Q106" s="117"/>
      <c r="R106" s="100"/>
      <c r="S106" s="63"/>
      <c r="U106" s="1"/>
    </row>
    <row r="107" spans="1:21" x14ac:dyDescent="0.45">
      <c r="A107" s="20" t="s">
        <v>116</v>
      </c>
      <c r="B107" s="11" t="s">
        <v>91</v>
      </c>
      <c r="D107" s="2"/>
      <c r="E107" s="44"/>
      <c r="F107" s="104"/>
      <c r="G107" s="105"/>
      <c r="H107" s="104"/>
      <c r="I107" s="124"/>
      <c r="J107" s="109"/>
      <c r="K107" s="107"/>
      <c r="M107" s="109"/>
      <c r="N107" s="107"/>
      <c r="O107" s="104"/>
      <c r="P107" s="109"/>
      <c r="Q107" s="107"/>
      <c r="R107" s="104"/>
      <c r="S107" s="45"/>
    </row>
    <row r="108" spans="1:21" x14ac:dyDescent="0.45">
      <c r="A108" s="20" t="s">
        <v>117</v>
      </c>
      <c r="B108" s="59" t="s">
        <v>118</v>
      </c>
      <c r="D108" s="2"/>
      <c r="E108" s="44"/>
      <c r="F108" s="104">
        <v>4698479</v>
      </c>
      <c r="G108" s="105"/>
      <c r="H108" s="104"/>
      <c r="I108" s="124">
        <v>3293264</v>
      </c>
      <c r="J108" s="109"/>
      <c r="K108" s="107"/>
      <c r="L108" s="44">
        <v>3074842</v>
      </c>
      <c r="M108" s="109"/>
      <c r="N108" s="107"/>
      <c r="O108" s="261">
        <v>3261798</v>
      </c>
      <c r="P108" s="109"/>
      <c r="Q108" s="107"/>
      <c r="R108" s="104">
        <v>3496673.5210868008</v>
      </c>
      <c r="S108" s="45"/>
    </row>
    <row r="109" spans="1:21" x14ac:dyDescent="0.45">
      <c r="A109" s="20" t="s">
        <v>119</v>
      </c>
      <c r="B109" s="59" t="s">
        <v>120</v>
      </c>
      <c r="D109" s="2"/>
      <c r="E109" s="50"/>
      <c r="F109" s="138">
        <v>0.94</v>
      </c>
      <c r="G109" s="139"/>
      <c r="H109" s="138"/>
      <c r="I109" s="126">
        <v>0.65500000000000003</v>
      </c>
      <c r="J109" s="116"/>
      <c r="K109" s="115"/>
      <c r="L109">
        <v>0.58899999999999997</v>
      </c>
      <c r="M109" s="116"/>
      <c r="N109" s="115"/>
      <c r="O109" s="138">
        <v>0.55600000000000005</v>
      </c>
      <c r="P109" s="116"/>
      <c r="Q109" s="115"/>
      <c r="R109" s="138">
        <v>0.58015526468912104</v>
      </c>
      <c r="S109" s="51"/>
    </row>
    <row r="110" spans="1:21" x14ac:dyDescent="0.45">
      <c r="A110" s="20" t="s">
        <v>121</v>
      </c>
      <c r="B110" s="11" t="s">
        <v>98</v>
      </c>
      <c r="D110" s="2"/>
      <c r="E110" s="44"/>
      <c r="F110" s="104"/>
      <c r="G110" s="105"/>
      <c r="H110" s="104"/>
      <c r="I110" s="124"/>
      <c r="J110" s="109"/>
      <c r="K110" s="107"/>
      <c r="M110" s="109"/>
      <c r="N110" s="107"/>
      <c r="O110" s="104"/>
      <c r="P110" s="109"/>
      <c r="Q110" s="107"/>
      <c r="R110" s="104"/>
      <c r="S110" s="45"/>
    </row>
    <row r="111" spans="1:21" x14ac:dyDescent="0.45">
      <c r="A111" s="20" t="s">
        <v>122</v>
      </c>
      <c r="B111" s="59" t="s">
        <v>123</v>
      </c>
      <c r="D111" s="2"/>
      <c r="E111" s="44"/>
      <c r="F111" s="104">
        <v>4718908</v>
      </c>
      <c r="G111" s="105"/>
      <c r="H111" s="104"/>
      <c r="I111" s="124">
        <v>3318222</v>
      </c>
      <c r="J111" s="109"/>
      <c r="K111" s="107"/>
      <c r="L111" s="44">
        <v>3096932</v>
      </c>
      <c r="M111" s="109"/>
      <c r="N111" s="107"/>
      <c r="O111" s="104">
        <v>3283136</v>
      </c>
      <c r="P111" s="109"/>
      <c r="Q111" s="107"/>
      <c r="R111" s="104">
        <v>3524710.6820182521</v>
      </c>
      <c r="S111" s="45"/>
    </row>
    <row r="112" spans="1:21" x14ac:dyDescent="0.45">
      <c r="A112" s="20" t="s">
        <v>124</v>
      </c>
      <c r="B112" s="59" t="s">
        <v>125</v>
      </c>
      <c r="D112" s="2"/>
      <c r="E112" s="50"/>
      <c r="F112" s="138">
        <v>0.94499999999999995</v>
      </c>
      <c r="G112" s="139"/>
      <c r="H112" s="138"/>
      <c r="I112" s="126">
        <v>0.66</v>
      </c>
      <c r="J112" s="116"/>
      <c r="K112" s="115"/>
      <c r="L112">
        <v>0.59299999999999997</v>
      </c>
      <c r="M112" s="116"/>
      <c r="N112" s="115"/>
      <c r="O112" s="138">
        <v>0.56000000000000005</v>
      </c>
      <c r="P112" s="116"/>
      <c r="Q112" s="115"/>
      <c r="R112" s="138">
        <v>0.58480708774987455</v>
      </c>
      <c r="S112" s="51"/>
    </row>
    <row r="113" spans="1:21" x14ac:dyDescent="0.45">
      <c r="B113" s="59"/>
      <c r="D113" s="2"/>
      <c r="E113" s="50"/>
      <c r="F113" s="50"/>
      <c r="G113" s="51"/>
      <c r="H113" s="50"/>
      <c r="I113" s="50"/>
      <c r="J113" s="51"/>
      <c r="K113" s="50"/>
      <c r="M113" s="51"/>
      <c r="N113" s="50"/>
      <c r="O113" s="50"/>
      <c r="P113" s="51"/>
      <c r="Q113" s="50"/>
      <c r="R113" s="138"/>
      <c r="S113" s="51"/>
    </row>
    <row r="114" spans="1:21" s="98" customFormat="1" x14ac:dyDescent="0.45">
      <c r="A114" s="96">
        <v>5.4</v>
      </c>
      <c r="B114" s="97" t="s">
        <v>126</v>
      </c>
      <c r="D114" s="99"/>
      <c r="E114" s="100"/>
      <c r="F114" s="100"/>
      <c r="G114" s="101"/>
      <c r="H114" s="100"/>
      <c r="I114" s="100"/>
      <c r="J114" s="101"/>
      <c r="K114" s="100"/>
      <c r="M114" s="101"/>
      <c r="N114" s="100"/>
      <c r="O114" s="100"/>
      <c r="P114" s="101"/>
      <c r="Q114" s="100"/>
      <c r="R114" s="100"/>
      <c r="S114" s="101"/>
      <c r="U114" s="96"/>
    </row>
    <row r="115" spans="1:21" s="80" customFormat="1" x14ac:dyDescent="0.45">
      <c r="A115" s="102" t="s">
        <v>127</v>
      </c>
      <c r="B115" s="91" t="s">
        <v>128</v>
      </c>
      <c r="D115" s="103"/>
      <c r="E115" s="104"/>
      <c r="F115" s="104">
        <v>347</v>
      </c>
      <c r="G115" s="105"/>
      <c r="H115" s="104"/>
      <c r="I115" s="104">
        <v>1126</v>
      </c>
      <c r="J115" s="105"/>
      <c r="K115" s="104"/>
      <c r="L115" s="80">
        <v>293</v>
      </c>
      <c r="M115" s="105"/>
      <c r="N115" s="104"/>
      <c r="O115" s="249">
        <v>293</v>
      </c>
      <c r="P115" s="250"/>
      <c r="Q115" s="249"/>
      <c r="R115" s="249">
        <v>293</v>
      </c>
      <c r="S115" s="105"/>
      <c r="U115" s="110"/>
    </row>
    <row r="116" spans="1:21" s="80" customFormat="1" x14ac:dyDescent="0.45">
      <c r="A116" s="102" t="s">
        <v>129</v>
      </c>
      <c r="B116" s="91" t="s">
        <v>130</v>
      </c>
      <c r="D116" s="103"/>
      <c r="E116" s="104"/>
      <c r="F116" s="128">
        <f>F115/3514324</f>
        <v>9.8738761707799281E-5</v>
      </c>
      <c r="G116" s="105"/>
      <c r="H116" s="104"/>
      <c r="I116" s="128">
        <f>I115/2515108</f>
        <v>4.4769449264206549E-4</v>
      </c>
      <c r="J116" s="105"/>
      <c r="K116" s="104"/>
      <c r="L116" s="80">
        <v>1E-4</v>
      </c>
      <c r="M116" s="105"/>
      <c r="N116" s="104"/>
      <c r="O116" s="251">
        <v>1E-4</v>
      </c>
      <c r="P116" s="250"/>
      <c r="Q116" s="249"/>
      <c r="R116" s="251">
        <v>1E-4</v>
      </c>
      <c r="S116" s="105"/>
      <c r="U116" s="110"/>
    </row>
    <row r="117" spans="1:21" x14ac:dyDescent="0.45">
      <c r="B117" s="10"/>
      <c r="D117" s="2"/>
      <c r="E117" s="44"/>
      <c r="F117" s="44"/>
      <c r="G117" s="45"/>
      <c r="H117" s="44"/>
      <c r="I117" s="44"/>
      <c r="J117" s="45"/>
      <c r="K117" s="44"/>
      <c r="L117" s="44"/>
      <c r="M117" s="45"/>
      <c r="N117" s="44"/>
      <c r="O117" s="252"/>
      <c r="P117" s="253"/>
      <c r="Q117" s="252"/>
      <c r="R117" s="252"/>
      <c r="S117" s="45"/>
    </row>
    <row r="118" spans="1:21" x14ac:dyDescent="0.45">
      <c r="A118" s="1">
        <v>6</v>
      </c>
      <c r="B118" s="1" t="s">
        <v>131</v>
      </c>
      <c r="D118" s="2"/>
      <c r="E118" s="44"/>
      <c r="F118" s="44"/>
      <c r="G118" s="45"/>
      <c r="H118" s="44"/>
      <c r="I118" s="44"/>
      <c r="J118" s="45"/>
      <c r="K118" s="44"/>
      <c r="L118" s="44"/>
      <c r="M118" s="45"/>
      <c r="N118" s="44"/>
      <c r="O118" s="44"/>
      <c r="P118" s="45"/>
      <c r="Q118" s="44"/>
      <c r="R118" s="44"/>
      <c r="S118" s="45"/>
    </row>
    <row r="119" spans="1:21" x14ac:dyDescent="0.45">
      <c r="A119" s="20">
        <v>6.1</v>
      </c>
      <c r="B119" s="10" t="s">
        <v>132</v>
      </c>
      <c r="D119" s="2"/>
      <c r="E119" s="68"/>
      <c r="F119" s="265" t="s">
        <v>133</v>
      </c>
      <c r="G119" s="266"/>
      <c r="H119" s="266"/>
      <c r="I119" s="266"/>
      <c r="J119" s="266"/>
      <c r="K119" s="266"/>
      <c r="L119" s="266"/>
      <c r="M119" s="266"/>
      <c r="N119" s="266"/>
      <c r="O119" s="266"/>
      <c r="P119" s="266"/>
      <c r="Q119" s="266"/>
      <c r="R119" s="266"/>
      <c r="S119" s="69"/>
    </row>
    <row r="120" spans="1:21" x14ac:dyDescent="0.45">
      <c r="B120" s="10"/>
      <c r="D120" s="2"/>
      <c r="E120" s="44"/>
      <c r="F120" s="44"/>
      <c r="G120" s="45"/>
      <c r="H120" s="44"/>
      <c r="I120" s="44"/>
      <c r="J120" s="45"/>
      <c r="K120" s="44"/>
      <c r="L120" s="44"/>
      <c r="M120" s="45"/>
      <c r="N120" s="44"/>
      <c r="O120" s="44"/>
      <c r="P120" s="45"/>
      <c r="Q120" s="44"/>
      <c r="R120" s="44"/>
      <c r="S120" s="45"/>
    </row>
    <row r="121" spans="1:21" x14ac:dyDescent="0.45">
      <c r="A121" s="1">
        <v>6.2</v>
      </c>
      <c r="B121" s="60" t="s">
        <v>134</v>
      </c>
      <c r="D121" s="2"/>
      <c r="E121" s="44"/>
      <c r="F121" s="44"/>
      <c r="G121" s="45"/>
      <c r="H121" s="44"/>
      <c r="I121" s="44"/>
      <c r="J121" s="45"/>
      <c r="K121" s="44"/>
      <c r="L121" s="44"/>
      <c r="M121" s="45"/>
      <c r="N121" s="44"/>
      <c r="O121" s="44"/>
      <c r="P121" s="45"/>
      <c r="Q121" s="44"/>
      <c r="R121" s="44"/>
      <c r="S121" s="45"/>
    </row>
    <row r="122" spans="1:21" x14ac:dyDescent="0.45">
      <c r="A122" s="20" t="s">
        <v>135</v>
      </c>
      <c r="B122" s="11" t="s">
        <v>136</v>
      </c>
      <c r="D122" s="2"/>
      <c r="E122" s="44"/>
      <c r="F122" s="104">
        <v>12400</v>
      </c>
      <c r="G122" s="105"/>
      <c r="H122" s="104"/>
      <c r="I122" s="124">
        <v>2580</v>
      </c>
      <c r="J122" s="109"/>
      <c r="K122" s="107"/>
      <c r="L122">
        <v>2620</v>
      </c>
      <c r="M122" s="109"/>
      <c r="N122" s="107"/>
      <c r="O122" s="104">
        <v>2283</v>
      </c>
      <c r="P122" s="109"/>
      <c r="Q122" s="107"/>
      <c r="R122" s="104">
        <v>2711.9010776152595</v>
      </c>
      <c r="S122" s="45"/>
    </row>
    <row r="123" spans="1:21" x14ac:dyDescent="0.45">
      <c r="A123" s="20" t="s">
        <v>137</v>
      </c>
      <c r="B123" s="11" t="s">
        <v>138</v>
      </c>
      <c r="D123" s="2"/>
      <c r="E123" s="52"/>
      <c r="F123" s="128">
        <v>3.5000000000000001E-3</v>
      </c>
      <c r="G123" s="141"/>
      <c r="H123" s="140"/>
      <c r="I123" s="131">
        <f>I122/2515108</f>
        <v>1.0258008801212512E-3</v>
      </c>
      <c r="J123" s="112"/>
      <c r="K123" s="111"/>
      <c r="L123">
        <v>8.0000000000000004E-4</v>
      </c>
      <c r="M123" s="112"/>
      <c r="N123" s="111"/>
      <c r="O123" s="128">
        <v>7.2999999999999996E-4</v>
      </c>
      <c r="P123" s="112"/>
      <c r="Q123" s="111"/>
      <c r="R123" s="128">
        <v>6.5233805757219877E-4</v>
      </c>
      <c r="S123" s="53"/>
    </row>
    <row r="124" spans="1:21" x14ac:dyDescent="0.45">
      <c r="B124" s="10"/>
      <c r="D124" s="2"/>
      <c r="E124" s="44"/>
      <c r="F124" s="104"/>
      <c r="G124" s="105"/>
      <c r="H124" s="104"/>
      <c r="I124" s="124"/>
      <c r="J124" s="109"/>
      <c r="K124" s="107"/>
      <c r="M124" s="109"/>
      <c r="N124" s="107"/>
      <c r="O124" s="104"/>
      <c r="P124" s="109"/>
      <c r="Q124" s="107"/>
      <c r="R124" s="104"/>
      <c r="S124" s="45"/>
    </row>
    <row r="125" spans="1:21" x14ac:dyDescent="0.45">
      <c r="A125" s="1">
        <v>6.3</v>
      </c>
      <c r="B125" s="60" t="s">
        <v>139</v>
      </c>
      <c r="D125" s="2"/>
      <c r="E125" s="44"/>
      <c r="F125" s="104"/>
      <c r="G125" s="105"/>
      <c r="H125" s="104"/>
      <c r="I125" s="124"/>
      <c r="J125" s="109"/>
      <c r="K125" s="107"/>
      <c r="M125" s="109"/>
      <c r="N125" s="107"/>
      <c r="O125" s="104"/>
      <c r="P125" s="109"/>
      <c r="Q125" s="107"/>
      <c r="R125" s="104"/>
      <c r="S125" s="45"/>
    </row>
    <row r="126" spans="1:21" x14ac:dyDescent="0.45">
      <c r="A126" s="20" t="s">
        <v>140</v>
      </c>
      <c r="B126" s="11" t="s">
        <v>141</v>
      </c>
      <c r="D126" s="2"/>
      <c r="E126" s="44"/>
      <c r="F126" s="104">
        <v>12360</v>
      </c>
      <c r="G126" s="105"/>
      <c r="H126" s="104"/>
      <c r="I126" s="124">
        <v>4814</v>
      </c>
      <c r="J126" s="109"/>
      <c r="K126" s="107"/>
      <c r="L126" s="44">
        <v>4799</v>
      </c>
      <c r="M126" s="109"/>
      <c r="N126" s="107"/>
      <c r="O126" s="104">
        <v>4084</v>
      </c>
      <c r="P126" s="109"/>
      <c r="Q126" s="107"/>
      <c r="R126" s="104">
        <v>4842.0052573335261</v>
      </c>
      <c r="S126" s="45"/>
    </row>
    <row r="127" spans="1:21" x14ac:dyDescent="0.45">
      <c r="A127" s="20" t="s">
        <v>142</v>
      </c>
      <c r="B127" s="11" t="s">
        <v>143</v>
      </c>
      <c r="D127" s="2"/>
      <c r="E127" s="52"/>
      <c r="F127" s="128">
        <v>3.5000000000000001E-3</v>
      </c>
      <c r="G127" s="141"/>
      <c r="H127" s="140"/>
      <c r="I127" s="131">
        <f>I126/2515108</f>
        <v>1.9140331150789549E-3</v>
      </c>
      <c r="J127" s="112"/>
      <c r="K127" s="111"/>
      <c r="L127">
        <v>1.5E-3</v>
      </c>
      <c r="M127" s="112"/>
      <c r="N127" s="111"/>
      <c r="O127" s="128">
        <v>1.2999999999999999E-3</v>
      </c>
      <c r="P127" s="112"/>
      <c r="Q127" s="111"/>
      <c r="R127" s="128">
        <v>1.1647269623495625E-3</v>
      </c>
      <c r="S127" s="53"/>
    </row>
    <row r="128" spans="1:21" x14ac:dyDescent="0.45">
      <c r="B128" s="10"/>
      <c r="D128" s="2"/>
      <c r="E128" s="44"/>
      <c r="F128" s="104"/>
      <c r="G128" s="105"/>
      <c r="H128" s="104"/>
      <c r="I128" s="124"/>
      <c r="J128" s="109"/>
      <c r="K128" s="107"/>
      <c r="M128" s="109"/>
      <c r="N128" s="107"/>
      <c r="O128" s="104"/>
      <c r="P128" s="109"/>
      <c r="Q128" s="107"/>
      <c r="R128" s="104"/>
      <c r="S128" s="45"/>
    </row>
    <row r="129" spans="1:21" x14ac:dyDescent="0.45">
      <c r="A129" s="1">
        <v>6.4</v>
      </c>
      <c r="B129" s="60" t="s">
        <v>144</v>
      </c>
      <c r="D129" s="2"/>
      <c r="E129" s="44"/>
      <c r="F129" s="104"/>
      <c r="G129" s="105"/>
      <c r="H129" s="104"/>
      <c r="I129" s="124"/>
      <c r="J129" s="109"/>
      <c r="K129" s="107"/>
      <c r="M129" s="109"/>
      <c r="N129" s="107"/>
      <c r="O129" s="104"/>
      <c r="P129" s="109"/>
      <c r="Q129" s="107"/>
      <c r="R129" s="104"/>
      <c r="S129" s="45"/>
    </row>
    <row r="130" spans="1:21" x14ac:dyDescent="0.45">
      <c r="A130" s="20" t="s">
        <v>145</v>
      </c>
      <c r="B130" s="11" t="s">
        <v>146</v>
      </c>
      <c r="D130" s="2"/>
      <c r="E130" s="54"/>
      <c r="F130" s="142">
        <v>101.2</v>
      </c>
      <c r="G130" s="143"/>
      <c r="H130" s="142"/>
      <c r="I130" s="125">
        <v>13.2</v>
      </c>
      <c r="J130" s="114"/>
      <c r="K130" s="113"/>
      <c r="L130">
        <v>16.3</v>
      </c>
      <c r="M130" s="114"/>
      <c r="N130" s="113"/>
      <c r="O130" s="142">
        <v>12.1</v>
      </c>
      <c r="P130" s="114"/>
      <c r="Q130" s="113"/>
      <c r="R130" s="142">
        <v>12.2</v>
      </c>
      <c r="S130" s="55"/>
    </row>
    <row r="131" spans="1:21" x14ac:dyDescent="0.45">
      <c r="A131" s="20" t="s">
        <v>147</v>
      </c>
      <c r="B131" s="11" t="s">
        <v>148</v>
      </c>
      <c r="D131" s="2"/>
      <c r="E131" s="52"/>
      <c r="F131" s="248">
        <v>2.8763222353261362E-5</v>
      </c>
      <c r="G131" s="141"/>
      <c r="H131" s="140"/>
      <c r="I131" s="245">
        <f>I130/2515108</f>
        <v>5.2482835727133783E-6</v>
      </c>
      <c r="J131" s="246"/>
      <c r="K131" s="247"/>
      <c r="L131" s="244">
        <f>16.3/3216816</f>
        <v>5.0671222724582326E-6</v>
      </c>
      <c r="M131" s="112"/>
      <c r="N131" s="111"/>
      <c r="O131" s="248">
        <v>3.8999999999999999E-6</v>
      </c>
      <c r="P131" s="112"/>
      <c r="Q131" s="111"/>
      <c r="R131" s="248">
        <v>4.1944904830185379E-6</v>
      </c>
      <c r="S131" s="53"/>
      <c r="U131" s="20" t="s">
        <v>361</v>
      </c>
    </row>
    <row r="132" spans="1:21" s="12" customFormat="1" x14ac:dyDescent="0.45">
      <c r="A132" s="24"/>
      <c r="D132" s="13"/>
      <c r="E132" s="46"/>
      <c r="F132" s="46"/>
      <c r="G132" s="47"/>
      <c r="H132" s="46"/>
      <c r="I132" s="46"/>
      <c r="J132" s="47"/>
      <c r="K132" s="46"/>
      <c r="L132" s="46"/>
      <c r="M132" s="47"/>
      <c r="N132" s="46"/>
      <c r="O132" s="46"/>
      <c r="P132" s="47"/>
      <c r="Q132" s="46"/>
      <c r="R132" s="46"/>
      <c r="S132" s="47"/>
      <c r="U132" s="24"/>
    </row>
    <row r="133" spans="1:21" s="65" customFormat="1" ht="18" collapsed="1" x14ac:dyDescent="0.55000000000000004">
      <c r="A133" s="64" t="s">
        <v>149</v>
      </c>
      <c r="B133" s="64"/>
      <c r="E133" s="66"/>
      <c r="F133" s="66"/>
      <c r="G133" s="66"/>
      <c r="H133" s="66"/>
      <c r="I133" s="66"/>
      <c r="J133" s="66"/>
      <c r="K133" s="66"/>
      <c r="L133" s="66"/>
      <c r="M133" s="66"/>
      <c r="N133" s="66"/>
      <c r="O133" s="66"/>
      <c r="P133" s="66"/>
      <c r="Q133" s="66"/>
      <c r="R133" s="66"/>
      <c r="S133" s="66"/>
      <c r="U133" s="67"/>
    </row>
    <row r="134" spans="1:21" ht="15" hidden="1" customHeight="1" outlineLevel="1" x14ac:dyDescent="0.45">
      <c r="B134" s="10"/>
      <c r="E134" s="44"/>
      <c r="F134" s="44"/>
      <c r="G134" s="44"/>
      <c r="H134" s="44"/>
      <c r="I134" s="44"/>
      <c r="J134" s="44"/>
      <c r="K134" s="44"/>
      <c r="L134" s="44"/>
      <c r="M134" s="44"/>
      <c r="N134" s="44"/>
      <c r="O134" s="44"/>
      <c r="P134" s="44"/>
      <c r="Q134" s="44"/>
      <c r="R134" s="44"/>
      <c r="S134" s="44"/>
    </row>
    <row r="135" spans="1:21" ht="15" hidden="1" customHeight="1" outlineLevel="1" x14ac:dyDescent="0.45">
      <c r="A135" s="38" t="s">
        <v>150</v>
      </c>
      <c r="E135" s="44"/>
      <c r="F135" s="44"/>
      <c r="G135" s="44"/>
      <c r="H135" s="44"/>
      <c r="I135" s="44"/>
      <c r="J135" s="44"/>
      <c r="K135" s="44"/>
      <c r="L135" s="44"/>
      <c r="M135" s="44"/>
      <c r="N135" s="44"/>
      <c r="O135" s="44"/>
      <c r="P135" s="44"/>
      <c r="Q135" s="44"/>
      <c r="R135" s="44"/>
      <c r="S135" s="44"/>
    </row>
    <row r="136" spans="1:21" ht="15" hidden="1" customHeight="1" outlineLevel="1" x14ac:dyDescent="0.45">
      <c r="A136" s="38"/>
      <c r="B136" t="s">
        <v>151</v>
      </c>
      <c r="E136" s="44"/>
      <c r="F136" s="44"/>
      <c r="G136" s="44"/>
      <c r="H136" s="44"/>
      <c r="I136" s="44"/>
      <c r="J136" s="44"/>
      <c r="K136" s="44"/>
      <c r="L136" s="44"/>
      <c r="M136" s="44"/>
      <c r="N136" s="44"/>
      <c r="O136" s="44"/>
      <c r="P136" s="44"/>
      <c r="Q136" s="44"/>
      <c r="R136" s="44"/>
      <c r="S136" s="44"/>
    </row>
    <row r="137" spans="1:21" ht="15" hidden="1" customHeight="1" outlineLevel="1" x14ac:dyDescent="0.45">
      <c r="A137"/>
      <c r="B137" t="s">
        <v>152</v>
      </c>
      <c r="E137" s="44"/>
      <c r="F137" s="44"/>
      <c r="G137" s="44"/>
      <c r="H137" s="44"/>
      <c r="I137" s="44"/>
      <c r="J137" s="44"/>
      <c r="K137" s="44"/>
      <c r="L137" s="44"/>
      <c r="M137" s="44"/>
      <c r="N137" s="44"/>
      <c r="O137" s="44"/>
      <c r="P137" s="44"/>
      <c r="Q137" s="44"/>
      <c r="R137" s="44"/>
      <c r="S137" s="44"/>
    </row>
    <row r="138" spans="1:21" ht="15" hidden="1" customHeight="1" outlineLevel="1" x14ac:dyDescent="0.45">
      <c r="A138"/>
      <c r="B138" t="s">
        <v>153</v>
      </c>
      <c r="E138" s="44"/>
      <c r="F138" s="44"/>
      <c r="G138" s="44"/>
      <c r="H138" s="44"/>
      <c r="I138" s="44"/>
      <c r="J138" s="44"/>
      <c r="K138" s="44"/>
      <c r="L138" s="44"/>
      <c r="M138" s="44"/>
      <c r="N138" s="44"/>
      <c r="O138" s="44"/>
      <c r="P138" s="44"/>
      <c r="Q138" s="44"/>
      <c r="R138" s="44"/>
      <c r="S138" s="44"/>
    </row>
    <row r="139" spans="1:21" ht="15" hidden="1" customHeight="1" outlineLevel="1" x14ac:dyDescent="0.45">
      <c r="A139"/>
      <c r="B139" t="s">
        <v>154</v>
      </c>
      <c r="E139" s="44"/>
      <c r="F139" s="44"/>
      <c r="G139" s="44"/>
      <c r="H139" s="44"/>
      <c r="I139" s="44"/>
      <c r="J139" s="44"/>
      <c r="K139" s="44"/>
      <c r="L139" s="44"/>
      <c r="M139" s="44"/>
      <c r="N139" s="44"/>
      <c r="O139" s="44"/>
      <c r="P139" s="44"/>
      <c r="Q139" s="44"/>
      <c r="R139" s="44"/>
      <c r="S139" s="44"/>
    </row>
    <row r="140" spans="1:21" ht="15" hidden="1" customHeight="1" outlineLevel="1" x14ac:dyDescent="0.45">
      <c r="A140"/>
      <c r="B140" t="s">
        <v>155</v>
      </c>
      <c r="E140" s="44"/>
      <c r="F140" s="44"/>
      <c r="G140" s="44"/>
      <c r="H140" s="44"/>
      <c r="I140" s="44"/>
      <c r="J140" s="44"/>
      <c r="K140" s="44"/>
      <c r="L140" s="44"/>
      <c r="M140" s="44"/>
      <c r="N140" s="44"/>
      <c r="O140" s="44"/>
      <c r="P140" s="44"/>
      <c r="Q140" s="44"/>
      <c r="R140" s="44"/>
      <c r="S140" s="44"/>
    </row>
    <row r="141" spans="1:21" ht="15" hidden="1" customHeight="1" outlineLevel="1" x14ac:dyDescent="0.45">
      <c r="A141"/>
      <c r="E141" s="44"/>
      <c r="F141" s="44"/>
      <c r="G141" s="44"/>
      <c r="H141" s="44"/>
      <c r="I141" s="44"/>
      <c r="J141" s="44"/>
      <c r="K141" s="44"/>
      <c r="L141" s="44"/>
      <c r="M141" s="44"/>
      <c r="N141" s="44"/>
      <c r="O141" s="44"/>
      <c r="P141" s="44"/>
      <c r="Q141" s="44"/>
      <c r="R141" s="44"/>
      <c r="S141" s="44"/>
    </row>
    <row r="142" spans="1:21" ht="15" hidden="1" customHeight="1" outlineLevel="1" x14ac:dyDescent="0.45">
      <c r="A142" s="38" t="s">
        <v>156</v>
      </c>
      <c r="E142" s="44"/>
      <c r="F142" s="44"/>
      <c r="G142" s="44"/>
      <c r="H142" s="44"/>
      <c r="I142" s="44"/>
      <c r="J142" s="44"/>
      <c r="K142" s="44"/>
      <c r="L142" s="44"/>
      <c r="M142" s="44"/>
      <c r="N142" s="44"/>
      <c r="O142" s="44"/>
      <c r="P142" s="44"/>
      <c r="Q142" s="44"/>
      <c r="R142" s="44"/>
      <c r="S142" s="44"/>
    </row>
    <row r="143" spans="1:21" ht="15" hidden="1" customHeight="1" outlineLevel="1" x14ac:dyDescent="0.45">
      <c r="A143" s="39" t="s">
        <v>157</v>
      </c>
      <c r="B143" s="37" t="s">
        <v>158</v>
      </c>
      <c r="E143" s="44"/>
      <c r="F143" s="44"/>
      <c r="G143" s="44"/>
      <c r="H143" s="44"/>
      <c r="I143" s="44"/>
      <c r="J143" s="44"/>
      <c r="K143" s="44"/>
      <c r="L143" s="44"/>
      <c r="M143" s="44"/>
      <c r="N143" s="44"/>
      <c r="O143" s="44"/>
      <c r="P143" s="44"/>
      <c r="Q143" s="44"/>
      <c r="R143" s="44"/>
      <c r="S143" s="44"/>
    </row>
    <row r="144" spans="1:21" ht="15" hidden="1" customHeight="1" outlineLevel="1" x14ac:dyDescent="0.45">
      <c r="A144" s="39" t="s">
        <v>159</v>
      </c>
      <c r="B144" t="s">
        <v>160</v>
      </c>
      <c r="E144" s="44"/>
      <c r="F144" s="44"/>
      <c r="G144" s="44"/>
      <c r="H144" s="44"/>
      <c r="I144" s="44"/>
      <c r="J144" s="44"/>
      <c r="K144" s="44"/>
      <c r="L144" s="44"/>
      <c r="M144" s="44"/>
      <c r="N144" s="44"/>
      <c r="O144" s="44"/>
      <c r="P144" s="44"/>
      <c r="Q144" s="44"/>
      <c r="R144" s="44"/>
      <c r="S144" s="44"/>
    </row>
    <row r="145" spans="1:19" ht="15" hidden="1" customHeight="1" outlineLevel="1" x14ac:dyDescent="0.45">
      <c r="A145" s="39" t="s">
        <v>161</v>
      </c>
      <c r="B145" s="37" t="s">
        <v>162</v>
      </c>
      <c r="E145" s="44"/>
      <c r="F145" s="44"/>
      <c r="G145" s="44"/>
      <c r="H145" s="44"/>
      <c r="I145" s="44"/>
      <c r="J145" s="44"/>
      <c r="K145" s="44"/>
      <c r="L145" s="44"/>
      <c r="M145" s="44"/>
      <c r="N145" s="44"/>
      <c r="O145" s="44"/>
      <c r="P145" s="44"/>
      <c r="Q145" s="44"/>
      <c r="R145" s="44"/>
      <c r="S145" s="44"/>
    </row>
    <row r="146" spans="1:19" ht="15" hidden="1" customHeight="1" outlineLevel="1" x14ac:dyDescent="0.45">
      <c r="A146" s="40" t="s">
        <v>163</v>
      </c>
      <c r="B146" t="s">
        <v>164</v>
      </c>
      <c r="E146" s="44"/>
      <c r="F146" s="44"/>
      <c r="G146" s="44"/>
      <c r="H146" s="44"/>
      <c r="I146" s="44"/>
      <c r="J146" s="44"/>
      <c r="K146" s="44"/>
      <c r="L146" s="44"/>
      <c r="M146" s="44"/>
      <c r="N146" s="44"/>
      <c r="O146" s="44"/>
      <c r="P146" s="44"/>
      <c r="Q146" s="44"/>
      <c r="R146" s="44"/>
      <c r="S146" s="44"/>
    </row>
    <row r="147" spans="1:19" ht="15" hidden="1" customHeight="1" outlineLevel="1" x14ac:dyDescent="0.45">
      <c r="A147" s="40"/>
      <c r="B147" s="41" t="s">
        <v>165</v>
      </c>
      <c r="E147" s="44"/>
      <c r="F147" s="44"/>
      <c r="G147" s="44"/>
      <c r="H147" s="44"/>
      <c r="I147" s="44"/>
      <c r="J147" s="44"/>
      <c r="K147" s="44"/>
      <c r="L147" s="44"/>
      <c r="M147" s="44"/>
      <c r="N147" s="44"/>
      <c r="O147" s="44"/>
      <c r="P147" s="44"/>
      <c r="Q147" s="44"/>
      <c r="R147" s="44"/>
      <c r="S147" s="44"/>
    </row>
    <row r="148" spans="1:19" ht="15" hidden="1" customHeight="1" outlineLevel="1" x14ac:dyDescent="0.45">
      <c r="A148" s="40"/>
      <c r="B148" s="41" t="s">
        <v>166</v>
      </c>
      <c r="E148" s="44"/>
      <c r="F148" s="44"/>
      <c r="G148" s="44"/>
      <c r="H148" s="44"/>
      <c r="I148" s="44"/>
      <c r="J148" s="44"/>
      <c r="K148" s="44"/>
      <c r="L148" s="44"/>
      <c r="M148" s="44"/>
      <c r="N148" s="44"/>
      <c r="O148" s="44"/>
      <c r="P148" s="44"/>
      <c r="Q148" s="44"/>
      <c r="R148" s="44"/>
      <c r="S148" s="44"/>
    </row>
    <row r="149" spans="1:19" ht="15" hidden="1" customHeight="1" outlineLevel="1" x14ac:dyDescent="0.45">
      <c r="A149" s="40"/>
      <c r="B149" s="42" t="s">
        <v>167</v>
      </c>
      <c r="E149" s="44"/>
      <c r="F149" s="44"/>
      <c r="G149" s="44"/>
      <c r="H149" s="44"/>
      <c r="I149" s="44"/>
      <c r="J149" s="44"/>
      <c r="K149" s="44"/>
      <c r="L149" s="44"/>
      <c r="M149" s="44"/>
      <c r="N149" s="44"/>
      <c r="O149" s="44"/>
      <c r="P149" s="44"/>
      <c r="Q149" s="44"/>
      <c r="R149" s="44"/>
      <c r="S149" s="44"/>
    </row>
    <row r="150" spans="1:19" ht="15" hidden="1" customHeight="1" outlineLevel="1" x14ac:dyDescent="0.45">
      <c r="A150" s="40"/>
      <c r="B150" s="42" t="s">
        <v>168</v>
      </c>
      <c r="E150" s="44"/>
      <c r="F150" s="44"/>
      <c r="G150" s="44"/>
      <c r="H150" s="44"/>
      <c r="I150" s="44"/>
      <c r="J150" s="44"/>
      <c r="K150" s="44"/>
      <c r="L150" s="44"/>
      <c r="M150" s="44"/>
      <c r="N150" s="44"/>
      <c r="O150" s="44"/>
      <c r="P150" s="44"/>
      <c r="Q150" s="44"/>
      <c r="R150" s="44"/>
      <c r="S150" s="44"/>
    </row>
    <row r="151" spans="1:19" ht="15" hidden="1" customHeight="1" outlineLevel="1" x14ac:dyDescent="0.45">
      <c r="A151" s="40"/>
      <c r="B151" s="43" t="s">
        <v>169</v>
      </c>
      <c r="E151" s="44"/>
      <c r="F151" s="44"/>
      <c r="G151" s="44"/>
      <c r="H151" s="44"/>
      <c r="I151" s="44"/>
      <c r="J151" s="44"/>
      <c r="K151" s="44"/>
      <c r="L151" s="44"/>
      <c r="M151" s="44"/>
      <c r="N151" s="44"/>
      <c r="O151" s="44"/>
      <c r="P151" s="44"/>
      <c r="Q151" s="44"/>
      <c r="R151" s="44"/>
      <c r="S151" s="44"/>
    </row>
    <row r="152" spans="1:19" ht="15" hidden="1" customHeight="1" outlineLevel="1" x14ac:dyDescent="0.45">
      <c r="A152" s="39" t="s">
        <v>170</v>
      </c>
      <c r="B152" s="37" t="s">
        <v>171</v>
      </c>
      <c r="E152" s="44"/>
      <c r="F152" s="44"/>
      <c r="G152" s="44"/>
      <c r="H152" s="44"/>
      <c r="I152" s="44"/>
      <c r="J152" s="44"/>
      <c r="K152" s="44"/>
      <c r="L152" s="44"/>
      <c r="M152" s="44"/>
      <c r="N152" s="44"/>
      <c r="O152" s="44"/>
      <c r="P152" s="44"/>
      <c r="Q152" s="44"/>
      <c r="R152" s="44"/>
      <c r="S152" s="44"/>
    </row>
    <row r="153" spans="1:19" ht="15" hidden="1" customHeight="1" outlineLevel="1" x14ac:dyDescent="0.45">
      <c r="A153" s="39" t="s">
        <v>172</v>
      </c>
      <c r="B153" t="s">
        <v>173</v>
      </c>
      <c r="E153" s="44"/>
      <c r="F153" s="44"/>
      <c r="G153" s="44"/>
      <c r="H153" s="44"/>
      <c r="I153" s="44"/>
      <c r="J153" s="44"/>
      <c r="K153" s="44"/>
      <c r="L153" s="44"/>
      <c r="M153" s="44"/>
      <c r="N153" s="44"/>
      <c r="O153" s="44"/>
      <c r="P153" s="44"/>
      <c r="Q153" s="44"/>
      <c r="R153" s="44"/>
      <c r="S153" s="44"/>
    </row>
    <row r="154" spans="1:19" ht="15" hidden="1" customHeight="1" outlineLevel="1" x14ac:dyDescent="0.45">
      <c r="A154" s="39"/>
      <c r="B154" s="10" t="s">
        <v>174</v>
      </c>
      <c r="E154" s="44"/>
      <c r="F154" s="44"/>
      <c r="G154" s="44"/>
      <c r="H154" s="44"/>
      <c r="I154" s="44"/>
      <c r="J154" s="44"/>
      <c r="K154" s="44"/>
      <c r="L154" s="44"/>
      <c r="M154" s="44"/>
      <c r="N154" s="44"/>
      <c r="O154" s="44"/>
      <c r="P154" s="44"/>
      <c r="Q154" s="44"/>
      <c r="R154" s="44"/>
      <c r="S154" s="44"/>
    </row>
    <row r="155" spans="1:19" ht="15" hidden="1" customHeight="1" outlineLevel="1" x14ac:dyDescent="0.45">
      <c r="A155" s="39"/>
      <c r="B155" s="10" t="s">
        <v>175</v>
      </c>
      <c r="E155" s="44"/>
      <c r="F155" s="44"/>
      <c r="G155" s="44"/>
      <c r="H155" s="44"/>
      <c r="I155" s="44"/>
      <c r="J155" s="44"/>
      <c r="K155" s="44"/>
      <c r="L155" s="44"/>
      <c r="M155" s="44"/>
      <c r="N155" s="44"/>
      <c r="O155" s="44"/>
      <c r="P155" s="44"/>
      <c r="Q155" s="44"/>
      <c r="R155" s="44"/>
      <c r="S155" s="44"/>
    </row>
    <row r="156" spans="1:19" ht="15" hidden="1" customHeight="1" outlineLevel="1" x14ac:dyDescent="0.45">
      <c r="A156" s="39"/>
      <c r="B156" s="10" t="s">
        <v>176</v>
      </c>
      <c r="E156" s="44"/>
      <c r="F156" s="44"/>
      <c r="G156" s="44"/>
      <c r="H156" s="44"/>
      <c r="I156" s="44"/>
      <c r="J156" s="44"/>
      <c r="K156" s="44"/>
      <c r="L156" s="44"/>
      <c r="M156" s="44"/>
      <c r="N156" s="44"/>
      <c r="O156" s="44"/>
      <c r="P156" s="44"/>
      <c r="Q156" s="44"/>
      <c r="R156" s="44"/>
      <c r="S156" s="44"/>
    </row>
    <row r="157" spans="1:19" ht="15" hidden="1" customHeight="1" outlineLevel="1" x14ac:dyDescent="0.45">
      <c r="A157"/>
      <c r="E157" s="44"/>
      <c r="F157" s="44"/>
      <c r="G157" s="44"/>
      <c r="H157" s="44"/>
      <c r="I157" s="44"/>
      <c r="J157" s="44"/>
      <c r="K157" s="44"/>
      <c r="L157" s="44"/>
      <c r="M157" s="44"/>
      <c r="N157" s="44"/>
      <c r="O157" s="44"/>
      <c r="P157" s="44"/>
      <c r="Q157" s="44"/>
      <c r="R157" s="44"/>
      <c r="S157" s="44"/>
    </row>
    <row r="158" spans="1:19" ht="15" hidden="1" customHeight="1" outlineLevel="1" x14ac:dyDescent="0.45">
      <c r="A158" s="8" t="s">
        <v>177</v>
      </c>
      <c r="E158" s="44"/>
      <c r="F158" s="44"/>
      <c r="G158" s="44"/>
      <c r="H158" s="44"/>
      <c r="I158" s="44"/>
      <c r="J158" s="44"/>
      <c r="K158" s="44"/>
      <c r="L158" s="44"/>
      <c r="M158" s="44"/>
      <c r="N158" s="44"/>
      <c r="O158" s="44"/>
      <c r="P158" s="44"/>
      <c r="Q158" s="44"/>
      <c r="R158" s="44"/>
      <c r="S158" s="44"/>
    </row>
    <row r="159" spans="1:19" ht="15" hidden="1" customHeight="1" outlineLevel="1" x14ac:dyDescent="0.45">
      <c r="A159"/>
      <c r="B159" s="20" t="s">
        <v>178</v>
      </c>
      <c r="E159" s="44"/>
      <c r="F159" s="44"/>
      <c r="G159" s="44"/>
      <c r="H159" s="44"/>
      <c r="I159" s="44"/>
      <c r="J159" s="44"/>
      <c r="K159" s="44"/>
      <c r="L159" s="44"/>
      <c r="M159" s="44"/>
      <c r="N159" s="44"/>
      <c r="O159" s="44"/>
      <c r="P159" s="44"/>
      <c r="Q159" s="44"/>
      <c r="R159" s="44"/>
      <c r="S159" s="44"/>
    </row>
    <row r="160" spans="1:19" ht="15" hidden="1" customHeight="1" outlineLevel="1" x14ac:dyDescent="0.45">
      <c r="A160"/>
      <c r="B160" s="20" t="s">
        <v>179</v>
      </c>
      <c r="E160" s="44"/>
      <c r="F160" s="44"/>
      <c r="G160" s="44"/>
      <c r="H160" s="44"/>
      <c r="I160" s="44"/>
      <c r="J160" s="44"/>
      <c r="K160" s="44"/>
      <c r="L160" s="44"/>
      <c r="M160" s="44"/>
      <c r="N160" s="44"/>
      <c r="O160" s="44"/>
      <c r="P160" s="44"/>
      <c r="Q160" s="44"/>
      <c r="R160" s="44"/>
      <c r="S160" s="44"/>
    </row>
    <row r="161" spans="1:21" ht="15" hidden="1" customHeight="1" outlineLevel="1" x14ac:dyDescent="0.45">
      <c r="A161"/>
      <c r="B161" s="20" t="s">
        <v>180</v>
      </c>
      <c r="E161" s="44"/>
      <c r="F161" s="44"/>
      <c r="G161" s="44"/>
      <c r="H161" s="44"/>
      <c r="I161" s="44"/>
      <c r="J161" s="44"/>
      <c r="K161" s="44"/>
      <c r="L161" s="44"/>
      <c r="M161" s="44"/>
      <c r="N161" s="44"/>
      <c r="O161" s="44"/>
      <c r="P161" s="44"/>
      <c r="Q161" s="44"/>
      <c r="R161" s="44"/>
      <c r="S161" s="44"/>
    </row>
    <row r="162" spans="1:21" ht="15" hidden="1" customHeight="1" outlineLevel="1" x14ac:dyDescent="0.45">
      <c r="A162"/>
      <c r="B162" s="20" t="s">
        <v>181</v>
      </c>
      <c r="E162" s="44"/>
      <c r="F162" s="44"/>
      <c r="G162" s="44"/>
      <c r="H162" s="44"/>
      <c r="I162" s="44"/>
      <c r="J162" s="44"/>
      <c r="K162" s="44"/>
      <c r="L162" s="44"/>
      <c r="M162" s="44"/>
      <c r="N162" s="44"/>
      <c r="O162" s="44"/>
      <c r="P162" s="44"/>
      <c r="Q162" s="44"/>
      <c r="R162" s="44"/>
      <c r="S162" s="44"/>
    </row>
    <row r="163" spans="1:21" s="12" customFormat="1" ht="15" hidden="1" customHeight="1" outlineLevel="1" x14ac:dyDescent="0.45">
      <c r="A163" s="24"/>
      <c r="B163" s="14"/>
      <c r="E163" s="46"/>
      <c r="F163" s="46"/>
      <c r="G163" s="46"/>
      <c r="H163" s="46"/>
      <c r="I163" s="46"/>
      <c r="J163" s="46"/>
      <c r="K163" s="46"/>
      <c r="L163" s="46"/>
      <c r="M163" s="46"/>
      <c r="N163" s="46"/>
      <c r="O163" s="46"/>
      <c r="P163" s="46"/>
      <c r="Q163" s="46"/>
      <c r="R163" s="46"/>
      <c r="S163" s="46"/>
      <c r="U163" s="24"/>
    </row>
    <row r="164" spans="1:21" x14ac:dyDescent="0.45">
      <c r="B164" s="10"/>
      <c r="E164" s="44"/>
      <c r="F164" s="44"/>
      <c r="G164" s="44"/>
      <c r="H164" s="44"/>
      <c r="I164" s="44"/>
      <c r="J164" s="44"/>
      <c r="K164" s="44"/>
      <c r="L164" s="44"/>
      <c r="M164" s="44"/>
      <c r="N164" s="44"/>
      <c r="O164" s="44"/>
      <c r="P164" s="44"/>
      <c r="Q164" s="44"/>
      <c r="R164" s="44"/>
      <c r="S164" s="44"/>
    </row>
    <row r="165" spans="1:21" s="16" customFormat="1" ht="18" x14ac:dyDescent="0.55000000000000004">
      <c r="A165" s="23"/>
      <c r="B165" s="15" t="s">
        <v>182</v>
      </c>
      <c r="E165" s="48"/>
      <c r="F165" s="48"/>
      <c r="G165" s="48"/>
      <c r="H165" s="48"/>
      <c r="I165" s="48"/>
      <c r="J165" s="48"/>
      <c r="K165" s="48"/>
      <c r="L165" s="48"/>
      <c r="M165" s="48"/>
      <c r="N165" s="48"/>
      <c r="O165" s="48"/>
      <c r="P165" s="48"/>
      <c r="Q165" s="48"/>
      <c r="R165" s="48"/>
      <c r="S165" s="48"/>
      <c r="U165" s="23"/>
    </row>
    <row r="166" spans="1:21" x14ac:dyDescent="0.45">
      <c r="D166" s="2"/>
      <c r="E166" s="44"/>
      <c r="F166" s="44"/>
      <c r="G166" s="45"/>
      <c r="H166" s="44"/>
      <c r="I166" s="44"/>
      <c r="J166" s="45"/>
      <c r="K166" s="44"/>
      <c r="L166" s="44"/>
      <c r="M166" s="45"/>
      <c r="N166" s="44"/>
      <c r="O166" s="44"/>
      <c r="P166" s="45"/>
      <c r="Q166" s="44"/>
      <c r="R166" s="44"/>
      <c r="S166" s="45"/>
    </row>
    <row r="167" spans="1:21" x14ac:dyDescent="0.45">
      <c r="A167" s="1">
        <v>7</v>
      </c>
      <c r="B167" s="8" t="s">
        <v>183</v>
      </c>
      <c r="D167" s="2"/>
      <c r="E167" s="44"/>
      <c r="F167" s="107"/>
      <c r="G167" s="109"/>
      <c r="H167" s="107"/>
      <c r="I167" s="107"/>
      <c r="J167" s="45"/>
      <c r="K167" s="44"/>
      <c r="L167" s="44"/>
      <c r="M167" s="45"/>
      <c r="N167" s="70"/>
      <c r="O167" s="70"/>
      <c r="P167" s="73"/>
      <c r="Q167" s="70"/>
      <c r="R167" s="70"/>
      <c r="S167" s="73"/>
    </row>
    <row r="168" spans="1:21" x14ac:dyDescent="0.45">
      <c r="A168" s="20">
        <v>7.1</v>
      </c>
      <c r="B168" s="10" t="s">
        <v>184</v>
      </c>
      <c r="D168" s="2"/>
      <c r="E168" s="44"/>
      <c r="F168" s="124">
        <v>692</v>
      </c>
      <c r="G168" s="109"/>
      <c r="H168" s="107"/>
      <c r="I168" s="44">
        <v>647</v>
      </c>
      <c r="J168" s="45"/>
      <c r="K168" s="44"/>
      <c r="L168">
        <v>636</v>
      </c>
      <c r="N168" s="70"/>
      <c r="O168" s="70"/>
      <c r="P168" s="73"/>
      <c r="Q168" s="70"/>
      <c r="R168" s="70"/>
      <c r="S168" s="73"/>
    </row>
    <row r="169" spans="1:21" s="80" customFormat="1" x14ac:dyDescent="0.45">
      <c r="A169" s="102">
        <v>7.2</v>
      </c>
      <c r="B169" s="90" t="s">
        <v>185</v>
      </c>
      <c r="D169" s="103"/>
      <c r="E169" s="104"/>
      <c r="F169" s="149">
        <v>0.2</v>
      </c>
      <c r="G169" s="109"/>
      <c r="H169" s="107"/>
      <c r="I169" s="148">
        <v>0.22</v>
      </c>
      <c r="J169" s="105"/>
      <c r="K169" s="104"/>
      <c r="L169" s="148">
        <v>0.23</v>
      </c>
      <c r="N169" s="70"/>
      <c r="O169" s="70"/>
      <c r="P169" s="73"/>
      <c r="Q169" s="70"/>
      <c r="R169" s="70"/>
      <c r="S169" s="73"/>
      <c r="U169" s="102"/>
    </row>
    <row r="170" spans="1:21" s="80" customFormat="1" x14ac:dyDescent="0.45">
      <c r="A170" s="102">
        <v>7.3</v>
      </c>
      <c r="B170" s="90" t="s">
        <v>186</v>
      </c>
      <c r="D170" s="103"/>
      <c r="E170" s="104"/>
      <c r="F170" s="149">
        <v>0.02</v>
      </c>
      <c r="G170" s="109"/>
      <c r="H170" s="107"/>
      <c r="I170" s="148">
        <v>0.03</v>
      </c>
      <c r="J170" s="105"/>
      <c r="K170" s="104"/>
      <c r="L170" s="148">
        <v>0.03</v>
      </c>
      <c r="N170" s="70"/>
      <c r="O170" s="70"/>
      <c r="P170" s="73"/>
      <c r="Q170" s="70"/>
      <c r="R170" s="70"/>
      <c r="S170" s="73"/>
      <c r="U170" s="102"/>
    </row>
    <row r="171" spans="1:21" s="80" customFormat="1" x14ac:dyDescent="0.45">
      <c r="A171" s="102">
        <v>7.4</v>
      </c>
      <c r="B171" s="90" t="s">
        <v>187</v>
      </c>
      <c r="D171" s="103"/>
      <c r="E171" s="104"/>
      <c r="F171" s="104">
        <v>9</v>
      </c>
      <c r="G171" s="109"/>
      <c r="H171" s="107"/>
      <c r="I171" s="104">
        <v>9</v>
      </c>
      <c r="J171" s="105"/>
      <c r="K171" s="104"/>
      <c r="L171" s="80">
        <v>9</v>
      </c>
      <c r="N171" s="70"/>
      <c r="O171" s="70"/>
      <c r="P171" s="73"/>
      <c r="Q171" s="70"/>
      <c r="R171" s="70"/>
      <c r="S171" s="73"/>
      <c r="U171" s="122" t="s">
        <v>188</v>
      </c>
    </row>
    <row r="172" spans="1:21" s="80" customFormat="1" x14ac:dyDescent="0.45">
      <c r="A172" s="102">
        <v>7.5</v>
      </c>
      <c r="B172" s="90" t="s">
        <v>189</v>
      </c>
      <c r="D172" s="103"/>
      <c r="E172" s="104"/>
      <c r="F172" s="148">
        <f>0.111111111111111</f>
        <v>0.11111111111111099</v>
      </c>
      <c r="G172" s="109"/>
      <c r="H172" s="107"/>
      <c r="I172" s="148">
        <f>2/9</f>
        <v>0.22222222222222221</v>
      </c>
      <c r="J172" s="105"/>
      <c r="K172" s="104"/>
      <c r="L172" s="148">
        <v>0.22</v>
      </c>
      <c r="N172" s="70"/>
      <c r="O172" s="70"/>
      <c r="P172" s="73"/>
      <c r="Q172" s="70"/>
      <c r="R172" s="70"/>
      <c r="S172" s="73"/>
      <c r="U172" s="122" t="s">
        <v>188</v>
      </c>
    </row>
    <row r="173" spans="1:21" s="80" customFormat="1" x14ac:dyDescent="0.45">
      <c r="A173" s="102">
        <v>7.6</v>
      </c>
      <c r="B173" s="90" t="s">
        <v>190</v>
      </c>
      <c r="D173" s="103"/>
      <c r="E173" s="104"/>
      <c r="F173" s="104">
        <v>0</v>
      </c>
      <c r="G173" s="109"/>
      <c r="H173" s="107"/>
      <c r="I173" s="104">
        <v>0</v>
      </c>
      <c r="J173" s="105"/>
      <c r="K173" s="104"/>
      <c r="L173" s="80">
        <v>0</v>
      </c>
      <c r="N173" s="70"/>
      <c r="O173" s="70"/>
      <c r="P173" s="73"/>
      <c r="Q173" s="70"/>
      <c r="R173" s="70"/>
      <c r="S173" s="73"/>
      <c r="U173" s="122" t="s">
        <v>188</v>
      </c>
    </row>
    <row r="174" spans="1:21" s="80" customFormat="1" x14ac:dyDescent="0.45">
      <c r="A174" s="102">
        <v>7.7</v>
      </c>
      <c r="B174" s="90" t="s">
        <v>191</v>
      </c>
      <c r="D174" s="103"/>
      <c r="E174" s="104"/>
      <c r="F174" s="107"/>
      <c r="G174" s="109"/>
      <c r="H174" s="107"/>
      <c r="I174" s="104"/>
      <c r="J174" s="105"/>
      <c r="K174" s="104"/>
      <c r="N174" s="70"/>
      <c r="O174" s="70"/>
      <c r="P174" s="73"/>
      <c r="Q174" s="70"/>
      <c r="R174" s="70"/>
      <c r="S174" s="73"/>
      <c r="U174" s="102"/>
    </row>
    <row r="175" spans="1:21" s="80" customFormat="1" x14ac:dyDescent="0.45">
      <c r="A175" s="102" t="s">
        <v>192</v>
      </c>
      <c r="B175" s="91" t="s">
        <v>193</v>
      </c>
      <c r="D175" s="103"/>
      <c r="E175" s="104"/>
      <c r="F175" s="129">
        <v>2.63</v>
      </c>
      <c r="G175" s="120"/>
      <c r="H175" s="119"/>
      <c r="I175" s="106">
        <v>1.19</v>
      </c>
      <c r="J175" s="105"/>
      <c r="K175" s="106"/>
      <c r="L175" s="80">
        <v>1.88</v>
      </c>
      <c r="N175" s="70"/>
      <c r="O175" s="70"/>
      <c r="P175" s="73"/>
      <c r="Q175" s="70"/>
      <c r="R175" s="70"/>
      <c r="S175" s="73"/>
      <c r="U175" s="102"/>
    </row>
    <row r="176" spans="1:21" s="80" customFormat="1" x14ac:dyDescent="0.45">
      <c r="A176" s="102" t="s">
        <v>194</v>
      </c>
      <c r="B176" s="91" t="s">
        <v>195</v>
      </c>
      <c r="D176" s="103"/>
      <c r="E176" s="104"/>
      <c r="F176" s="129">
        <v>0.84</v>
      </c>
      <c r="G176" s="120"/>
      <c r="H176" s="119"/>
      <c r="I176" s="106">
        <v>0.27</v>
      </c>
      <c r="J176" s="105"/>
      <c r="K176" s="106"/>
      <c r="L176" s="80">
        <v>0.13</v>
      </c>
      <c r="N176" s="70"/>
      <c r="O176" s="70"/>
      <c r="P176" s="73"/>
      <c r="Q176" s="70"/>
      <c r="R176" s="70"/>
      <c r="S176" s="73"/>
      <c r="U176" s="102"/>
    </row>
    <row r="177" spans="1:21" s="80" customFormat="1" x14ac:dyDescent="0.45">
      <c r="A177" s="102" t="s">
        <v>196</v>
      </c>
      <c r="B177" s="91" t="s">
        <v>197</v>
      </c>
      <c r="D177" s="103"/>
      <c r="E177" s="104"/>
      <c r="F177" s="129">
        <v>0.84</v>
      </c>
      <c r="G177" s="120"/>
      <c r="H177" s="119"/>
      <c r="I177" s="106">
        <v>1.06</v>
      </c>
      <c r="J177" s="105"/>
      <c r="K177" s="106"/>
      <c r="L177" s="80">
        <v>0.54</v>
      </c>
      <c r="N177" s="70"/>
      <c r="O177" s="70"/>
      <c r="P177" s="73"/>
      <c r="Q177" s="70"/>
      <c r="R177" s="70"/>
      <c r="S177" s="73"/>
      <c r="U177" s="102"/>
    </row>
    <row r="178" spans="1:21" s="80" customFormat="1" x14ac:dyDescent="0.45">
      <c r="A178" s="102" t="s">
        <v>198</v>
      </c>
      <c r="B178" s="91" t="s">
        <v>199</v>
      </c>
      <c r="D178" s="103"/>
      <c r="E178" s="104"/>
      <c r="F178" s="129">
        <v>0</v>
      </c>
      <c r="G178" s="120"/>
      <c r="H178" s="119"/>
      <c r="I178" s="106">
        <v>0</v>
      </c>
      <c r="J178" s="105"/>
      <c r="K178" s="106"/>
      <c r="L178" s="80">
        <v>0</v>
      </c>
      <c r="N178" s="70"/>
      <c r="O178" s="70"/>
      <c r="P178" s="73"/>
      <c r="Q178" s="70"/>
      <c r="R178" s="70"/>
      <c r="S178" s="73"/>
      <c r="U178" s="102"/>
    </row>
    <row r="179" spans="1:21" s="80" customFormat="1" x14ac:dyDescent="0.45">
      <c r="A179" s="102"/>
      <c r="B179" s="90"/>
      <c r="D179" s="103"/>
      <c r="E179" s="104"/>
      <c r="F179" s="107"/>
      <c r="G179" s="109"/>
      <c r="H179" s="107"/>
      <c r="I179" s="104"/>
      <c r="J179" s="105"/>
      <c r="K179" s="104"/>
      <c r="N179" s="70"/>
      <c r="O179" s="70"/>
      <c r="P179" s="73"/>
      <c r="Q179" s="70"/>
      <c r="R179" s="70"/>
      <c r="S179" s="73"/>
      <c r="U179" s="102"/>
    </row>
    <row r="180" spans="1:21" s="80" customFormat="1" x14ac:dyDescent="0.45">
      <c r="A180" s="96">
        <v>8</v>
      </c>
      <c r="B180" s="98" t="s">
        <v>200</v>
      </c>
      <c r="D180" s="103"/>
      <c r="E180" s="104"/>
      <c r="F180" s="107"/>
      <c r="G180" s="109"/>
      <c r="H180" s="107"/>
      <c r="I180" s="104"/>
      <c r="J180" s="105"/>
      <c r="K180" s="104"/>
      <c r="N180" s="70"/>
      <c r="O180" s="70"/>
      <c r="P180" s="73"/>
      <c r="Q180" s="70"/>
      <c r="R180" s="70"/>
      <c r="S180" s="73"/>
      <c r="U180" s="102"/>
    </row>
    <row r="181" spans="1:21" s="80" customFormat="1" x14ac:dyDescent="0.45">
      <c r="A181" s="102">
        <v>8.1</v>
      </c>
      <c r="B181" s="90" t="s">
        <v>201</v>
      </c>
      <c r="D181" s="103"/>
      <c r="E181" s="104"/>
      <c r="F181" s="129">
        <v>1348.8</v>
      </c>
      <c r="G181" s="130"/>
      <c r="H181" s="129"/>
      <c r="I181" s="106">
        <v>950.1</v>
      </c>
      <c r="J181" s="105"/>
      <c r="K181" s="106"/>
      <c r="L181" s="80">
        <v>876.45</v>
      </c>
      <c r="N181" s="70"/>
      <c r="O181" s="70"/>
      <c r="P181" s="73"/>
      <c r="Q181" s="70"/>
      <c r="R181" s="70"/>
      <c r="S181" s="73"/>
      <c r="U181" s="102"/>
    </row>
    <row r="182" spans="1:21" s="80" customFormat="1" x14ac:dyDescent="0.45">
      <c r="A182" s="102">
        <v>8.1999999999999993</v>
      </c>
      <c r="B182" s="90" t="s">
        <v>202</v>
      </c>
      <c r="D182" s="103"/>
      <c r="E182" s="104"/>
      <c r="F182" s="129">
        <v>29434.03</v>
      </c>
      <c r="G182" s="130"/>
      <c r="H182" s="129"/>
      <c r="I182" s="106">
        <v>5912.57</v>
      </c>
      <c r="J182" s="105"/>
      <c r="K182" s="106"/>
      <c r="L182" s="106">
        <v>3698.55</v>
      </c>
      <c r="N182" s="70"/>
      <c r="O182" s="70"/>
      <c r="P182" s="73"/>
      <c r="Q182" s="70"/>
      <c r="R182" s="70"/>
      <c r="S182" s="73"/>
      <c r="U182" s="102"/>
    </row>
    <row r="183" spans="1:21" s="80" customFormat="1" x14ac:dyDescent="0.45">
      <c r="A183" s="102">
        <v>8.3000000000000007</v>
      </c>
      <c r="B183" s="90" t="s">
        <v>203</v>
      </c>
      <c r="D183" s="103"/>
      <c r="E183" s="104"/>
      <c r="F183" s="131">
        <v>3.838E-4</v>
      </c>
      <c r="G183" s="130"/>
      <c r="H183" s="129"/>
      <c r="I183" s="128">
        <f>I181/2515108</f>
        <v>3.7775713806325614E-4</v>
      </c>
      <c r="J183" s="105"/>
      <c r="K183" s="106"/>
      <c r="L183" s="241">
        <v>2.9999999999999997E-4</v>
      </c>
      <c r="N183" s="70"/>
      <c r="O183" s="70"/>
      <c r="P183" s="73"/>
      <c r="Q183" s="70"/>
      <c r="R183" s="70"/>
      <c r="S183" s="73"/>
      <c r="U183" s="102"/>
    </row>
    <row r="184" spans="1:21" s="80" customFormat="1" x14ac:dyDescent="0.45">
      <c r="A184" s="102">
        <v>8.4</v>
      </c>
      <c r="B184" s="90" t="s">
        <v>204</v>
      </c>
      <c r="D184" s="103"/>
      <c r="E184" s="104"/>
      <c r="F184" s="131">
        <v>8.3750000000000005E-3</v>
      </c>
      <c r="G184" s="130"/>
      <c r="H184" s="129"/>
      <c r="I184" s="128">
        <f>I182/2515108</f>
        <v>2.3508215154180259E-3</v>
      </c>
      <c r="J184" s="105"/>
      <c r="K184" s="106"/>
      <c r="L184" s="241">
        <v>1.1000000000000001E-3</v>
      </c>
      <c r="N184" s="70"/>
      <c r="O184" s="70"/>
      <c r="P184" s="73"/>
      <c r="Q184" s="70"/>
      <c r="R184" s="70"/>
      <c r="S184" s="73"/>
      <c r="U184" s="102"/>
    </row>
    <row r="185" spans="1:21" x14ac:dyDescent="0.45">
      <c r="D185" s="2"/>
      <c r="E185" s="44"/>
      <c r="F185" s="107"/>
      <c r="G185" s="109"/>
      <c r="H185" s="107"/>
      <c r="I185" s="44"/>
      <c r="J185" s="45"/>
      <c r="K185" s="44"/>
      <c r="N185" s="70"/>
      <c r="O185" s="70"/>
      <c r="P185" s="73"/>
      <c r="Q185" s="70"/>
      <c r="R185" s="70"/>
      <c r="S185" s="73"/>
    </row>
    <row r="186" spans="1:21" x14ac:dyDescent="0.45">
      <c r="A186" s="1">
        <v>9</v>
      </c>
      <c r="B186" s="8" t="s">
        <v>205</v>
      </c>
      <c r="D186" s="2"/>
      <c r="E186" s="44"/>
      <c r="F186" s="107"/>
      <c r="G186" s="109"/>
      <c r="H186" s="107"/>
      <c r="I186" s="44"/>
      <c r="J186" s="45"/>
      <c r="K186" s="44"/>
      <c r="N186" s="70"/>
      <c r="O186" s="70"/>
      <c r="P186" s="73"/>
      <c r="Q186" s="70"/>
      <c r="R186" s="70"/>
      <c r="S186" s="73"/>
    </row>
    <row r="187" spans="1:21" x14ac:dyDescent="0.45">
      <c r="A187" s="20">
        <v>9.1</v>
      </c>
      <c r="B187" s="10" t="s">
        <v>206</v>
      </c>
      <c r="D187" s="2"/>
      <c r="E187" s="44"/>
      <c r="F187" s="133">
        <v>0.1</v>
      </c>
      <c r="G187" s="134"/>
      <c r="H187" s="133"/>
      <c r="I187" s="132">
        <v>0.05</v>
      </c>
      <c r="J187" s="45"/>
      <c r="K187" s="132"/>
      <c r="L187" s="243">
        <v>15.55</v>
      </c>
      <c r="N187" s="70"/>
      <c r="O187" s="70"/>
      <c r="P187" s="73"/>
      <c r="Q187" s="70"/>
      <c r="R187" s="70"/>
      <c r="S187" s="73"/>
      <c r="U187" s="20" t="s">
        <v>360</v>
      </c>
    </row>
    <row r="188" spans="1:21" x14ac:dyDescent="0.45">
      <c r="A188" s="20">
        <v>9.1999999999999993</v>
      </c>
      <c r="B188" s="10" t="s">
        <v>207</v>
      </c>
      <c r="D188" s="2"/>
      <c r="E188" s="44"/>
      <c r="F188" s="135">
        <v>0.17</v>
      </c>
      <c r="G188" s="136"/>
      <c r="H188" s="135"/>
      <c r="I188" s="71">
        <v>0.28989999999999999</v>
      </c>
      <c r="J188" s="45"/>
      <c r="K188" s="71"/>
      <c r="L188" s="242">
        <v>0.28999999999999998</v>
      </c>
      <c r="N188" s="70"/>
      <c r="O188" s="70"/>
      <c r="P188" s="73"/>
      <c r="Q188" s="70"/>
      <c r="R188" s="70"/>
      <c r="S188" s="73"/>
    </row>
    <row r="189" spans="1:21" s="12" customFormat="1" x14ac:dyDescent="0.45">
      <c r="A189" s="24"/>
      <c r="B189" s="14"/>
      <c r="D189" s="13"/>
      <c r="E189" s="46"/>
      <c r="F189" s="46"/>
      <c r="G189" s="47"/>
      <c r="H189" s="46"/>
      <c r="I189" s="46"/>
      <c r="J189" s="47"/>
      <c r="K189" s="46"/>
      <c r="L189" s="46"/>
      <c r="M189" s="47"/>
      <c r="N189" s="46"/>
      <c r="O189" s="46"/>
      <c r="P189" s="47"/>
      <c r="Q189" s="46"/>
      <c r="R189" s="46"/>
      <c r="S189" s="47"/>
      <c r="U189" s="24"/>
    </row>
    <row r="190" spans="1:21" x14ac:dyDescent="0.45">
      <c r="B190" s="10"/>
      <c r="C190" s="10"/>
      <c r="D190" s="10"/>
      <c r="E190" s="49"/>
      <c r="F190" s="49"/>
      <c r="G190" s="49"/>
      <c r="H190" s="49"/>
      <c r="I190" s="49"/>
      <c r="J190" s="49"/>
      <c r="K190" s="49"/>
      <c r="L190" s="49"/>
      <c r="M190" s="49"/>
      <c r="N190" s="49"/>
      <c r="O190" s="49"/>
      <c r="P190" s="49"/>
      <c r="Q190" s="49"/>
      <c r="R190" s="49"/>
      <c r="S190" s="49"/>
      <c r="T190" s="10"/>
      <c r="U190" s="10"/>
    </row>
    <row r="191" spans="1:21" s="16" customFormat="1" ht="18" x14ac:dyDescent="0.55000000000000004">
      <c r="A191" s="23"/>
      <c r="B191" s="15" t="s">
        <v>208</v>
      </c>
      <c r="E191" s="48"/>
      <c r="F191" s="48"/>
      <c r="G191" s="48"/>
      <c r="H191" s="48"/>
      <c r="I191" s="48"/>
      <c r="J191" s="48"/>
      <c r="K191" s="48"/>
      <c r="L191" s="48"/>
      <c r="M191" s="48"/>
      <c r="N191" s="48"/>
      <c r="O191" s="48"/>
      <c r="P191" s="48"/>
      <c r="Q191" s="48"/>
      <c r="R191" s="48"/>
      <c r="S191" s="48"/>
      <c r="U191" s="23"/>
    </row>
    <row r="192" spans="1:21" x14ac:dyDescent="0.45">
      <c r="D192" s="2"/>
      <c r="E192" s="44"/>
      <c r="F192" s="44"/>
      <c r="G192" s="45"/>
      <c r="H192" s="44"/>
      <c r="I192" s="44"/>
      <c r="J192" s="45"/>
      <c r="K192" s="44"/>
      <c r="L192" s="44"/>
      <c r="M192" s="45"/>
      <c r="N192" s="44"/>
      <c r="O192" s="44"/>
      <c r="P192" s="45"/>
      <c r="Q192" s="44"/>
      <c r="R192" s="44"/>
      <c r="S192" s="45"/>
    </row>
    <row r="193" spans="1:21" x14ac:dyDescent="0.45">
      <c r="B193" s="32" t="s">
        <v>209</v>
      </c>
      <c r="D193" s="2"/>
      <c r="E193" s="44"/>
      <c r="F193" s="44"/>
      <c r="G193" s="45"/>
      <c r="H193" s="44"/>
      <c r="I193" s="44"/>
      <c r="J193" s="45"/>
      <c r="K193" s="44"/>
      <c r="L193" s="44"/>
      <c r="M193" s="45"/>
      <c r="N193" s="44"/>
      <c r="O193" s="44"/>
      <c r="P193" s="45"/>
      <c r="Q193" s="44"/>
      <c r="R193" s="44"/>
      <c r="S193" s="45"/>
    </row>
    <row r="194" spans="1:21" x14ac:dyDescent="0.45">
      <c r="B194" s="11"/>
      <c r="D194" s="2"/>
      <c r="E194" s="44"/>
      <c r="F194" s="44"/>
      <c r="G194" s="45"/>
      <c r="H194" s="44"/>
      <c r="I194" s="44"/>
      <c r="J194" s="45"/>
      <c r="K194" s="44"/>
      <c r="L194" s="44"/>
      <c r="M194" s="45"/>
      <c r="N194" s="44"/>
      <c r="O194" s="44"/>
      <c r="P194" s="45"/>
      <c r="Q194" s="44"/>
      <c r="R194" s="44"/>
      <c r="S194" s="45"/>
    </row>
    <row r="195" spans="1:21" s="12" customFormat="1" x14ac:dyDescent="0.45">
      <c r="A195" s="24"/>
      <c r="B195" s="30"/>
      <c r="D195" s="13"/>
      <c r="E195" s="46"/>
      <c r="F195" s="46"/>
      <c r="G195" s="47"/>
      <c r="H195" s="46"/>
      <c r="I195" s="46"/>
      <c r="J195" s="47"/>
      <c r="K195" s="46"/>
      <c r="L195" s="46"/>
      <c r="M195" s="47"/>
      <c r="N195" s="46"/>
      <c r="O195" s="46"/>
      <c r="P195" s="47"/>
      <c r="Q195" s="46"/>
      <c r="R195" s="46"/>
      <c r="S195" s="47"/>
      <c r="U195" s="24"/>
    </row>
    <row r="197" spans="1:21" x14ac:dyDescent="0.45">
      <c r="B197" s="78" t="s">
        <v>210</v>
      </c>
    </row>
  </sheetData>
  <mergeCells count="2">
    <mergeCell ref="B12:C12"/>
    <mergeCell ref="F119:R119"/>
  </mergeCells>
  <dataValidations count="1">
    <dataValidation type="list" allowBlank="1" showInputMessage="1" showErrorMessage="1" sqref="F119" xr:uid="{00000000-0002-0000-0000-000000000000}">
      <formula1>list_GenerationBasis</formula1>
    </dataValidation>
  </dataValidations>
  <hyperlinks>
    <hyperlink ref="U171" r:id="rId1" display="https://www.ottertail.com/about-us/board-of-directors/default.aspx" xr:uid="{95BFCF43-4C66-4BAE-83C7-6D202BAEAAD3}"/>
    <hyperlink ref="U172" r:id="rId2" display="https://www.ottertail.com/about-us/board-of-directors/default.aspx" xr:uid="{03139556-69C6-4F0B-9D16-49E500097E29}"/>
    <hyperlink ref="U173" r:id="rId3" display="https://www.ottertail.com/about-us/board-of-directors/default.aspx" xr:uid="{786956BF-AFA4-4C11-BCD7-C4F02893222E}"/>
  </hyperlinks>
  <pageMargins left="0.7" right="0.7" top="0.75" bottom="0.75" header="0.3" footer="0.3"/>
  <pageSetup scale="49" fitToHeight="3" orientation="landscape" r:id="rId4"/>
  <headerFooter>
    <oddFooter>&amp;L© 2018 Edison Electric Institute.  All rights reserved.  &amp;R&amp;P</oddFooter>
  </headerFooter>
  <rowBreaks count="2" manualBreakCount="2">
    <brk id="83" max="21" man="1"/>
    <brk id="164" max="21" man="1"/>
  </rowBreaks>
  <ignoredErrors>
    <ignoredError sqref="A143 A144 A145 A159:A164 A156:A157 A153:A155 A147:A148 A149:A151 A146 A152" numberStoredAsText="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0E359-825A-4846-BF2C-1ED4DA2AB54E}">
  <sheetPr>
    <tabColor rgb="FF92D050"/>
  </sheetPr>
  <dimension ref="A1:P113"/>
  <sheetViews>
    <sheetView showGridLines="0" topLeftCell="A35" workbookViewId="0">
      <selection activeCell="F9" sqref="F9"/>
    </sheetView>
  </sheetViews>
  <sheetFormatPr defaultColWidth="9.1328125" defaultRowHeight="14.25" x14ac:dyDescent="0.45"/>
  <cols>
    <col min="1" max="1" width="3.53125" style="151" customWidth="1"/>
    <col min="2" max="2" width="8.1328125" style="152" bestFit="1" customWidth="1"/>
    <col min="3" max="3" width="77.86328125" customWidth="1"/>
    <col min="4" max="5" width="2.1328125" customWidth="1"/>
    <col min="6" max="6" width="100.796875" style="153" customWidth="1"/>
    <col min="7" max="8" width="2.1328125" style="154" customWidth="1"/>
    <col min="9" max="9" width="27.796875" style="153" customWidth="1"/>
    <col min="10" max="11" width="2.1328125" style="155" customWidth="1"/>
    <col min="12" max="12" width="13" style="153" customWidth="1"/>
    <col min="13" max="14" width="2.1328125" style="155" customWidth="1"/>
    <col min="15" max="15" width="53.796875" style="153" customWidth="1"/>
    <col min="16" max="16" width="2.1328125" style="156" customWidth="1"/>
    <col min="17" max="17" width="2.1328125" customWidth="1"/>
  </cols>
  <sheetData>
    <row r="1" spans="1:16" ht="28.5" x14ac:dyDescent="0.85">
      <c r="C1" s="267" t="s">
        <v>211</v>
      </c>
      <c r="D1" s="267"/>
      <c r="E1" s="267"/>
      <c r="F1" s="267"/>
      <c r="G1" s="267"/>
      <c r="H1" s="267"/>
      <c r="I1" s="267"/>
      <c r="J1" s="267"/>
      <c r="K1" s="267"/>
      <c r="L1" s="267"/>
      <c r="M1" s="267"/>
      <c r="N1" s="267"/>
      <c r="O1" s="267"/>
      <c r="P1" s="267"/>
    </row>
    <row r="3" spans="1:16" s="4" customFormat="1" ht="6" customHeight="1" x14ac:dyDescent="0.45">
      <c r="B3" s="26"/>
      <c r="D3" s="5"/>
      <c r="F3" s="157"/>
      <c r="G3" s="158"/>
      <c r="H3" s="157"/>
      <c r="I3" s="157"/>
      <c r="J3" s="159"/>
      <c r="K3" s="160"/>
      <c r="L3" s="157"/>
      <c r="M3" s="159"/>
      <c r="N3" s="160"/>
      <c r="O3" s="157"/>
      <c r="P3" s="161"/>
    </row>
    <row r="4" spans="1:16" s="17" customFormat="1" ht="36.75" customHeight="1" x14ac:dyDescent="0.45">
      <c r="B4" s="162" t="s">
        <v>18</v>
      </c>
      <c r="C4" s="162" t="s">
        <v>212</v>
      </c>
      <c r="D4" s="9"/>
      <c r="F4" s="163" t="s">
        <v>213</v>
      </c>
      <c r="G4" s="164"/>
      <c r="H4" s="163"/>
      <c r="I4" s="163" t="s">
        <v>214</v>
      </c>
      <c r="J4" s="164"/>
      <c r="K4" s="163"/>
      <c r="L4" s="163" t="s">
        <v>215</v>
      </c>
      <c r="M4" s="164"/>
      <c r="N4" s="163"/>
      <c r="O4" s="163" t="s">
        <v>216</v>
      </c>
      <c r="P4" s="9"/>
    </row>
    <row r="5" spans="1:16" s="6" customFormat="1" ht="6" customHeight="1" x14ac:dyDescent="0.45">
      <c r="B5" s="27"/>
      <c r="D5" s="7"/>
      <c r="F5" s="165"/>
      <c r="G5" s="166"/>
      <c r="H5" s="165"/>
      <c r="I5" s="165"/>
      <c r="J5" s="167"/>
      <c r="K5" s="168"/>
      <c r="L5" s="165"/>
      <c r="M5" s="167"/>
      <c r="N5" s="168"/>
      <c r="O5" s="165"/>
      <c r="P5" s="169"/>
    </row>
    <row r="6" spans="1:16" s="16" customFormat="1" ht="18" x14ac:dyDescent="0.55000000000000004">
      <c r="A6" s="170"/>
      <c r="B6" s="171"/>
      <c r="C6" s="15" t="s">
        <v>21</v>
      </c>
      <c r="F6" s="172"/>
      <c r="G6" s="173"/>
      <c r="H6" s="173"/>
      <c r="I6" s="172"/>
      <c r="J6" s="174"/>
      <c r="K6" s="174"/>
      <c r="L6" s="172"/>
      <c r="M6" s="174"/>
      <c r="N6" s="174"/>
      <c r="O6" s="172"/>
      <c r="P6" s="175"/>
    </row>
    <row r="7" spans="1:16" s="178" customFormat="1" x14ac:dyDescent="0.45">
      <c r="A7" s="176"/>
      <c r="B7" s="177"/>
      <c r="F7" s="179"/>
      <c r="G7" s="180"/>
      <c r="H7" s="180"/>
      <c r="I7" s="179"/>
      <c r="J7" s="181"/>
      <c r="K7" s="181"/>
      <c r="L7" s="179"/>
      <c r="M7" s="181"/>
      <c r="N7" s="181"/>
      <c r="O7" s="179"/>
      <c r="P7" s="182"/>
    </row>
    <row r="8" spans="1:16" s="12" customFormat="1" ht="99.75" x14ac:dyDescent="0.45">
      <c r="A8" s="183"/>
      <c r="B8" s="184">
        <v>1</v>
      </c>
      <c r="C8" s="185" t="s">
        <v>22</v>
      </c>
      <c r="D8" s="13"/>
      <c r="F8" s="186" t="s">
        <v>217</v>
      </c>
      <c r="G8" s="187"/>
      <c r="H8" s="188"/>
      <c r="I8" s="186" t="s">
        <v>218</v>
      </c>
      <c r="J8" s="189"/>
      <c r="K8" s="190"/>
      <c r="L8" s="186" t="s">
        <v>219</v>
      </c>
      <c r="M8" s="189"/>
      <c r="N8" s="190"/>
      <c r="O8" s="186" t="s">
        <v>220</v>
      </c>
      <c r="P8" s="191"/>
    </row>
    <row r="9" spans="1:16" s="12" customFormat="1" ht="57" x14ac:dyDescent="0.45">
      <c r="A9" s="183"/>
      <c r="B9" s="184">
        <v>1.1000000000000001</v>
      </c>
      <c r="C9" s="192" t="s">
        <v>23</v>
      </c>
      <c r="D9" s="13"/>
      <c r="F9" s="186" t="s">
        <v>221</v>
      </c>
      <c r="G9" s="187"/>
      <c r="H9" s="188"/>
      <c r="I9" s="186" t="s">
        <v>222</v>
      </c>
      <c r="J9" s="189"/>
      <c r="K9" s="190"/>
      <c r="L9" s="186" t="s">
        <v>219</v>
      </c>
      <c r="M9" s="189"/>
      <c r="N9" s="190"/>
      <c r="O9" s="186" t="s">
        <v>223</v>
      </c>
      <c r="P9" s="191"/>
    </row>
    <row r="10" spans="1:16" s="12" customFormat="1" ht="28.5" x14ac:dyDescent="0.45">
      <c r="A10" s="183"/>
      <c r="B10" s="184">
        <v>1.2</v>
      </c>
      <c r="C10" s="192" t="s">
        <v>25</v>
      </c>
      <c r="D10" s="13"/>
      <c r="F10" s="186" t="s">
        <v>224</v>
      </c>
      <c r="G10" s="187"/>
      <c r="H10" s="188"/>
      <c r="I10" s="186" t="s">
        <v>222</v>
      </c>
      <c r="J10" s="189"/>
      <c r="K10" s="190"/>
      <c r="L10" s="186" t="s">
        <v>219</v>
      </c>
      <c r="M10" s="189"/>
      <c r="N10" s="190"/>
      <c r="O10" s="186" t="s">
        <v>223</v>
      </c>
      <c r="P10" s="191"/>
    </row>
    <row r="11" spans="1:16" s="12" customFormat="1" ht="28.5" x14ac:dyDescent="0.45">
      <c r="A11" s="183"/>
      <c r="B11" s="184">
        <v>1.3</v>
      </c>
      <c r="C11" s="192" t="s">
        <v>26</v>
      </c>
      <c r="D11" s="13"/>
      <c r="F11" s="186" t="s">
        <v>225</v>
      </c>
      <c r="G11" s="187"/>
      <c r="H11" s="188"/>
      <c r="I11" s="186" t="s">
        <v>222</v>
      </c>
      <c r="J11" s="189"/>
      <c r="K11" s="190"/>
      <c r="L11" s="186" t="s">
        <v>219</v>
      </c>
      <c r="M11" s="189"/>
      <c r="N11" s="190"/>
      <c r="O11" s="186" t="s">
        <v>223</v>
      </c>
      <c r="P11" s="191"/>
    </row>
    <row r="12" spans="1:16" s="12" customFormat="1" ht="42.75" x14ac:dyDescent="0.45">
      <c r="A12" s="183"/>
      <c r="B12" s="184">
        <v>1.4</v>
      </c>
      <c r="C12" s="192" t="s">
        <v>27</v>
      </c>
      <c r="D12" s="13"/>
      <c r="F12" s="186" t="s">
        <v>226</v>
      </c>
      <c r="G12" s="187"/>
      <c r="H12" s="188"/>
      <c r="I12" s="186" t="s">
        <v>222</v>
      </c>
      <c r="J12" s="189"/>
      <c r="K12" s="190"/>
      <c r="L12" s="186" t="s">
        <v>219</v>
      </c>
      <c r="M12" s="189"/>
      <c r="N12" s="190"/>
      <c r="O12" s="186" t="s">
        <v>223</v>
      </c>
      <c r="P12" s="191"/>
    </row>
    <row r="13" spans="1:16" s="12" customFormat="1" ht="42.75" x14ac:dyDescent="0.45">
      <c r="A13" s="183"/>
      <c r="B13" s="184">
        <v>1.5</v>
      </c>
      <c r="C13" s="192" t="s">
        <v>28</v>
      </c>
      <c r="D13" s="13"/>
      <c r="F13" s="186" t="s">
        <v>227</v>
      </c>
      <c r="G13" s="187"/>
      <c r="H13" s="188"/>
      <c r="I13" s="186" t="s">
        <v>222</v>
      </c>
      <c r="J13" s="189"/>
      <c r="K13" s="190"/>
      <c r="L13" s="186" t="s">
        <v>219</v>
      </c>
      <c r="M13" s="189"/>
      <c r="N13" s="190"/>
      <c r="O13" s="186" t="s">
        <v>223</v>
      </c>
      <c r="P13" s="191"/>
    </row>
    <row r="14" spans="1:16" s="197" customFormat="1" ht="28.5" x14ac:dyDescent="0.45">
      <c r="A14" s="193"/>
      <c r="B14" s="194" t="s">
        <v>29</v>
      </c>
      <c r="C14" s="195" t="s">
        <v>30</v>
      </c>
      <c r="D14" s="196"/>
      <c r="F14" s="198" t="s">
        <v>228</v>
      </c>
      <c r="G14" s="199"/>
      <c r="H14" s="200"/>
      <c r="I14" s="186" t="s">
        <v>222</v>
      </c>
      <c r="J14" s="201"/>
      <c r="K14" s="202"/>
      <c r="L14" s="198" t="s">
        <v>219</v>
      </c>
      <c r="M14" s="201"/>
      <c r="N14" s="202"/>
      <c r="O14" s="186" t="s">
        <v>223</v>
      </c>
      <c r="P14" s="203"/>
    </row>
    <row r="15" spans="1:16" s="12" customFormat="1" ht="28.5" x14ac:dyDescent="0.45">
      <c r="A15" s="183"/>
      <c r="B15" s="184" t="s">
        <v>31</v>
      </c>
      <c r="C15" s="204" t="s">
        <v>32</v>
      </c>
      <c r="D15" s="13"/>
      <c r="F15" s="186" t="s">
        <v>229</v>
      </c>
      <c r="G15" s="187"/>
      <c r="H15" s="188"/>
      <c r="I15" s="186" t="s">
        <v>222</v>
      </c>
      <c r="J15" s="189"/>
      <c r="K15" s="190"/>
      <c r="L15" s="186" t="s">
        <v>219</v>
      </c>
      <c r="M15" s="189"/>
      <c r="N15" s="190"/>
      <c r="O15" s="186" t="s">
        <v>223</v>
      </c>
      <c r="P15" s="191"/>
    </row>
    <row r="16" spans="1:16" s="12" customFormat="1" ht="28.5" x14ac:dyDescent="0.45">
      <c r="A16" s="183"/>
      <c r="B16" s="184" t="s">
        <v>33</v>
      </c>
      <c r="C16" s="204" t="s">
        <v>34</v>
      </c>
      <c r="D16" s="13"/>
      <c r="F16" s="186" t="s">
        <v>230</v>
      </c>
      <c r="G16" s="187"/>
      <c r="H16" s="188"/>
      <c r="I16" s="186" t="s">
        <v>222</v>
      </c>
      <c r="J16" s="189"/>
      <c r="K16" s="190"/>
      <c r="L16" s="186" t="s">
        <v>219</v>
      </c>
      <c r="M16" s="189"/>
      <c r="N16" s="190"/>
      <c r="O16" s="186" t="s">
        <v>223</v>
      </c>
      <c r="P16" s="191"/>
    </row>
    <row r="17" spans="1:16" s="12" customFormat="1" ht="28.5" x14ac:dyDescent="0.45">
      <c r="A17" s="183"/>
      <c r="B17" s="184" t="s">
        <v>35</v>
      </c>
      <c r="C17" s="204" t="s">
        <v>36</v>
      </c>
      <c r="D17" s="13"/>
      <c r="F17" s="186" t="s">
        <v>231</v>
      </c>
      <c r="G17" s="187"/>
      <c r="H17" s="188"/>
      <c r="I17" s="186" t="s">
        <v>222</v>
      </c>
      <c r="J17" s="189"/>
      <c r="K17" s="190"/>
      <c r="L17" s="186" t="s">
        <v>219</v>
      </c>
      <c r="M17" s="189"/>
      <c r="N17" s="190"/>
      <c r="O17" s="186" t="s">
        <v>223</v>
      </c>
      <c r="P17" s="191"/>
    </row>
    <row r="18" spans="1:16" s="12" customFormat="1" ht="28.5" x14ac:dyDescent="0.45">
      <c r="A18" s="183"/>
      <c r="B18" s="184" t="s">
        <v>37</v>
      </c>
      <c r="C18" s="204" t="s">
        <v>38</v>
      </c>
      <c r="D18" s="13"/>
      <c r="F18" s="186" t="s">
        <v>232</v>
      </c>
      <c r="G18" s="187"/>
      <c r="H18" s="188"/>
      <c r="I18" s="186" t="s">
        <v>222</v>
      </c>
      <c r="J18" s="189"/>
      <c r="K18" s="190"/>
      <c r="L18" s="186" t="s">
        <v>219</v>
      </c>
      <c r="M18" s="189"/>
      <c r="N18" s="190"/>
      <c r="O18" s="186" t="s">
        <v>223</v>
      </c>
      <c r="P18" s="191"/>
    </row>
    <row r="19" spans="1:16" s="12" customFormat="1" x14ac:dyDescent="0.45">
      <c r="A19" s="183"/>
      <c r="B19" s="184">
        <v>1.6</v>
      </c>
      <c r="C19" s="192" t="s">
        <v>39</v>
      </c>
      <c r="D19" s="13"/>
      <c r="F19" s="186" t="s">
        <v>233</v>
      </c>
      <c r="G19" s="187"/>
      <c r="H19" s="188"/>
      <c r="I19" s="186" t="s">
        <v>222</v>
      </c>
      <c r="J19" s="189"/>
      <c r="K19" s="190"/>
      <c r="L19" s="186" t="s">
        <v>219</v>
      </c>
      <c r="M19" s="189"/>
      <c r="N19" s="190"/>
      <c r="O19" s="186"/>
      <c r="P19" s="191"/>
    </row>
    <row r="20" spans="1:16" s="178" customFormat="1" x14ac:dyDescent="0.45">
      <c r="A20" s="176"/>
      <c r="B20" s="177"/>
      <c r="F20" s="179"/>
      <c r="G20" s="180"/>
      <c r="H20" s="180"/>
      <c r="I20" s="179"/>
      <c r="J20" s="181"/>
      <c r="K20" s="181"/>
      <c r="L20" s="179"/>
      <c r="M20" s="181"/>
      <c r="N20" s="181"/>
      <c r="O20" s="179"/>
      <c r="P20" s="182"/>
    </row>
    <row r="21" spans="1:16" s="12" customFormat="1" ht="126" customHeight="1" x14ac:dyDescent="0.45">
      <c r="A21" s="183"/>
      <c r="B21" s="184">
        <v>2</v>
      </c>
      <c r="C21" s="185" t="s">
        <v>41</v>
      </c>
      <c r="D21" s="13"/>
      <c r="F21" s="186" t="s">
        <v>234</v>
      </c>
      <c r="G21" s="187"/>
      <c r="H21" s="188"/>
      <c r="I21" s="186" t="s">
        <v>235</v>
      </c>
      <c r="J21" s="189"/>
      <c r="K21" s="190"/>
      <c r="L21" s="186" t="s">
        <v>236</v>
      </c>
      <c r="M21" s="189"/>
      <c r="N21" s="190"/>
      <c r="O21" s="186" t="s">
        <v>237</v>
      </c>
      <c r="P21" s="191"/>
    </row>
    <row r="22" spans="1:16" s="12" customFormat="1" ht="66" customHeight="1" x14ac:dyDescent="0.45">
      <c r="A22" s="183"/>
      <c r="B22" s="184">
        <v>2.1</v>
      </c>
      <c r="C22" s="192" t="s">
        <v>23</v>
      </c>
      <c r="D22" s="13"/>
      <c r="F22" s="186" t="s">
        <v>238</v>
      </c>
      <c r="G22" s="187"/>
      <c r="H22" s="188"/>
      <c r="I22" s="186" t="s">
        <v>239</v>
      </c>
      <c r="J22" s="189"/>
      <c r="K22" s="190"/>
      <c r="L22" s="186" t="s">
        <v>236</v>
      </c>
      <c r="M22" s="189"/>
      <c r="N22" s="190"/>
      <c r="O22" s="186" t="s">
        <v>223</v>
      </c>
      <c r="P22" s="191"/>
    </row>
    <row r="23" spans="1:16" s="12" customFormat="1" ht="28.5" x14ac:dyDescent="0.45">
      <c r="A23" s="183"/>
      <c r="B23" s="184">
        <v>2.2000000000000002</v>
      </c>
      <c r="C23" s="192" t="s">
        <v>25</v>
      </c>
      <c r="D23" s="13"/>
      <c r="F23" s="186" t="s">
        <v>240</v>
      </c>
      <c r="G23" s="187"/>
      <c r="H23" s="188"/>
      <c r="I23" s="186" t="s">
        <v>239</v>
      </c>
      <c r="J23" s="189"/>
      <c r="K23" s="190"/>
      <c r="L23" s="186" t="s">
        <v>236</v>
      </c>
      <c r="M23" s="189"/>
      <c r="N23" s="190"/>
      <c r="O23" s="186" t="s">
        <v>223</v>
      </c>
      <c r="P23" s="191"/>
    </row>
    <row r="24" spans="1:16" s="12" customFormat="1" ht="28.5" x14ac:dyDescent="0.45">
      <c r="A24" s="183"/>
      <c r="B24" s="184">
        <v>2.2999999999999998</v>
      </c>
      <c r="C24" s="192" t="s">
        <v>26</v>
      </c>
      <c r="D24" s="13"/>
      <c r="F24" s="186" t="s">
        <v>241</v>
      </c>
      <c r="G24" s="187"/>
      <c r="H24" s="188"/>
      <c r="I24" s="186" t="s">
        <v>239</v>
      </c>
      <c r="J24" s="189"/>
      <c r="K24" s="190"/>
      <c r="L24" s="186" t="s">
        <v>236</v>
      </c>
      <c r="M24" s="189"/>
      <c r="N24" s="190"/>
      <c r="O24" s="186" t="s">
        <v>223</v>
      </c>
      <c r="P24" s="191"/>
    </row>
    <row r="25" spans="1:16" s="12" customFormat="1" ht="42.75" x14ac:dyDescent="0.45">
      <c r="A25" s="183"/>
      <c r="B25" s="184">
        <v>2.4</v>
      </c>
      <c r="C25" s="192" t="s">
        <v>27</v>
      </c>
      <c r="D25" s="13"/>
      <c r="F25" s="186" t="s">
        <v>242</v>
      </c>
      <c r="G25" s="187"/>
      <c r="H25" s="188"/>
      <c r="I25" s="186" t="s">
        <v>239</v>
      </c>
      <c r="J25" s="189"/>
      <c r="K25" s="190"/>
      <c r="L25" s="186" t="s">
        <v>236</v>
      </c>
      <c r="M25" s="189"/>
      <c r="N25" s="190"/>
      <c r="O25" s="186" t="s">
        <v>223</v>
      </c>
      <c r="P25" s="191"/>
    </row>
    <row r="26" spans="1:16" s="12" customFormat="1" ht="42.75" x14ac:dyDescent="0.45">
      <c r="A26" s="183"/>
      <c r="B26" s="184">
        <v>2.5</v>
      </c>
      <c r="C26" s="192" t="s">
        <v>28</v>
      </c>
      <c r="D26" s="13"/>
      <c r="F26" s="186" t="s">
        <v>227</v>
      </c>
      <c r="G26" s="187"/>
      <c r="H26" s="188"/>
      <c r="I26" s="186" t="s">
        <v>239</v>
      </c>
      <c r="J26" s="189"/>
      <c r="K26" s="190"/>
      <c r="L26" s="186" t="s">
        <v>236</v>
      </c>
      <c r="M26" s="189"/>
      <c r="N26" s="190"/>
      <c r="O26" s="186" t="s">
        <v>223</v>
      </c>
      <c r="P26" s="191"/>
    </row>
    <row r="27" spans="1:16" s="12" customFormat="1" ht="28.5" x14ac:dyDescent="0.45">
      <c r="A27" s="183"/>
      <c r="B27" s="184" t="s">
        <v>43</v>
      </c>
      <c r="C27" s="195" t="s">
        <v>30</v>
      </c>
      <c r="D27" s="13"/>
      <c r="F27" s="186" t="s">
        <v>243</v>
      </c>
      <c r="G27" s="187"/>
      <c r="H27" s="188"/>
      <c r="I27" s="186" t="s">
        <v>239</v>
      </c>
      <c r="J27" s="189"/>
      <c r="K27" s="190"/>
      <c r="L27" s="186" t="s">
        <v>236</v>
      </c>
      <c r="M27" s="189"/>
      <c r="N27" s="190"/>
      <c r="O27" s="186" t="s">
        <v>223</v>
      </c>
      <c r="P27" s="191"/>
    </row>
    <row r="28" spans="1:16" s="12" customFormat="1" ht="28.5" x14ac:dyDescent="0.45">
      <c r="A28" s="183"/>
      <c r="B28" s="184" t="s">
        <v>44</v>
      </c>
      <c r="C28" s="204" t="s">
        <v>32</v>
      </c>
      <c r="D28" s="13"/>
      <c r="F28" s="186" t="s">
        <v>244</v>
      </c>
      <c r="G28" s="187"/>
      <c r="H28" s="188"/>
      <c r="I28" s="186" t="s">
        <v>239</v>
      </c>
      <c r="J28" s="189"/>
      <c r="K28" s="190"/>
      <c r="L28" s="186" t="s">
        <v>236</v>
      </c>
      <c r="M28" s="189"/>
      <c r="N28" s="190"/>
      <c r="O28" s="186" t="s">
        <v>223</v>
      </c>
      <c r="P28" s="191"/>
    </row>
    <row r="29" spans="1:16" s="12" customFormat="1" ht="28.5" x14ac:dyDescent="0.45">
      <c r="A29" s="183"/>
      <c r="B29" s="184" t="s">
        <v>45</v>
      </c>
      <c r="C29" s="204" t="s">
        <v>34</v>
      </c>
      <c r="D29" s="13"/>
      <c r="F29" s="186" t="s">
        <v>245</v>
      </c>
      <c r="G29" s="187"/>
      <c r="H29" s="188"/>
      <c r="I29" s="186" t="s">
        <v>239</v>
      </c>
      <c r="J29" s="189"/>
      <c r="K29" s="190"/>
      <c r="L29" s="186" t="s">
        <v>236</v>
      </c>
      <c r="M29" s="189"/>
      <c r="N29" s="190"/>
      <c r="O29" s="186" t="s">
        <v>223</v>
      </c>
      <c r="P29" s="191"/>
    </row>
    <row r="30" spans="1:16" s="12" customFormat="1" ht="28.5" x14ac:dyDescent="0.45">
      <c r="A30" s="183"/>
      <c r="B30" s="184" t="s">
        <v>47</v>
      </c>
      <c r="C30" s="204" t="s">
        <v>36</v>
      </c>
      <c r="D30" s="13"/>
      <c r="F30" s="186" t="s">
        <v>246</v>
      </c>
      <c r="G30" s="187"/>
      <c r="H30" s="188"/>
      <c r="I30" s="186" t="s">
        <v>239</v>
      </c>
      <c r="J30" s="189"/>
      <c r="K30" s="190"/>
      <c r="L30" s="186" t="s">
        <v>236</v>
      </c>
      <c r="M30" s="189"/>
      <c r="N30" s="190"/>
      <c r="O30" s="186" t="s">
        <v>223</v>
      </c>
      <c r="P30" s="191"/>
    </row>
    <row r="31" spans="1:16" s="12" customFormat="1" ht="28.5" x14ac:dyDescent="0.45">
      <c r="A31" s="183"/>
      <c r="B31" s="184" t="s">
        <v>48</v>
      </c>
      <c r="C31" s="204" t="s">
        <v>38</v>
      </c>
      <c r="D31" s="13"/>
      <c r="F31" s="186" t="s">
        <v>247</v>
      </c>
      <c r="G31" s="187"/>
      <c r="H31" s="188"/>
      <c r="I31" s="186" t="s">
        <v>239</v>
      </c>
      <c r="J31" s="189"/>
      <c r="K31" s="190"/>
      <c r="L31" s="186" t="s">
        <v>236</v>
      </c>
      <c r="M31" s="189"/>
      <c r="N31" s="190"/>
      <c r="O31" s="186" t="s">
        <v>223</v>
      </c>
      <c r="P31" s="191"/>
    </row>
    <row r="32" spans="1:16" s="12" customFormat="1" ht="28.5" x14ac:dyDescent="0.45">
      <c r="A32" s="183"/>
      <c r="B32" s="184">
        <v>2.6</v>
      </c>
      <c r="C32" s="192" t="s">
        <v>39</v>
      </c>
      <c r="D32" s="13"/>
      <c r="F32" s="186" t="s">
        <v>248</v>
      </c>
      <c r="G32" s="187"/>
      <c r="H32" s="188"/>
      <c r="I32" s="186" t="s">
        <v>239</v>
      </c>
      <c r="J32" s="189"/>
      <c r="K32" s="190"/>
      <c r="L32" s="186" t="s">
        <v>236</v>
      </c>
      <c r="M32" s="189"/>
      <c r="N32" s="190"/>
      <c r="O32" s="186"/>
      <c r="P32" s="191"/>
    </row>
    <row r="33" spans="1:16" s="178" customFormat="1" x14ac:dyDescent="0.45">
      <c r="A33" s="176"/>
      <c r="B33" s="177"/>
      <c r="F33" s="179"/>
      <c r="G33" s="180"/>
      <c r="H33" s="180"/>
      <c r="I33" s="179"/>
      <c r="J33" s="181"/>
      <c r="K33" s="181"/>
      <c r="L33" s="179"/>
      <c r="M33" s="181"/>
      <c r="N33" s="181"/>
      <c r="O33" s="179"/>
      <c r="P33" s="182"/>
    </row>
    <row r="34" spans="1:16" s="197" customFormat="1" x14ac:dyDescent="0.45">
      <c r="A34" s="193"/>
      <c r="B34" s="194">
        <v>3</v>
      </c>
      <c r="C34" s="205" t="s">
        <v>77</v>
      </c>
      <c r="D34" s="196"/>
      <c r="F34" s="198"/>
      <c r="G34" s="199"/>
      <c r="H34" s="200"/>
      <c r="I34" s="198"/>
      <c r="J34" s="201"/>
      <c r="K34" s="202"/>
      <c r="L34" s="198"/>
      <c r="M34" s="201"/>
      <c r="N34" s="202"/>
      <c r="O34" s="198"/>
      <c r="P34" s="203"/>
    </row>
    <row r="35" spans="1:16" s="210" customFormat="1" ht="95.25" customHeight="1" x14ac:dyDescent="0.45">
      <c r="A35" s="206"/>
      <c r="B35" s="207">
        <v>3.1</v>
      </c>
      <c r="C35" s="208" t="s">
        <v>249</v>
      </c>
      <c r="D35" s="209"/>
      <c r="F35" s="211" t="s">
        <v>250</v>
      </c>
      <c r="G35" s="212"/>
      <c r="H35" s="213"/>
      <c r="I35" s="211" t="s">
        <v>251</v>
      </c>
      <c r="J35" s="214"/>
      <c r="K35" s="215"/>
      <c r="L35" s="211" t="s">
        <v>236</v>
      </c>
      <c r="M35" s="214"/>
      <c r="N35" s="215"/>
      <c r="O35" s="216" t="s">
        <v>252</v>
      </c>
      <c r="P35" s="217"/>
    </row>
    <row r="36" spans="1:16" s="12" customFormat="1" ht="93" customHeight="1" x14ac:dyDescent="0.45">
      <c r="A36" s="183"/>
      <c r="B36" s="184">
        <v>3.2</v>
      </c>
      <c r="C36" s="192" t="s">
        <v>79</v>
      </c>
      <c r="D36" s="13"/>
      <c r="F36" s="186" t="s">
        <v>253</v>
      </c>
      <c r="G36" s="187"/>
      <c r="H36" s="188"/>
      <c r="I36" s="186" t="s">
        <v>239</v>
      </c>
      <c r="J36" s="189"/>
      <c r="K36" s="190"/>
      <c r="L36" s="186" t="s">
        <v>219</v>
      </c>
      <c r="M36" s="189"/>
      <c r="N36" s="190"/>
      <c r="O36" s="186" t="s">
        <v>254</v>
      </c>
      <c r="P36" s="191"/>
    </row>
    <row r="37" spans="1:16" s="12" customFormat="1" ht="42.75" x14ac:dyDescent="0.45">
      <c r="A37" s="183"/>
      <c r="B37" s="184">
        <v>3.3</v>
      </c>
      <c r="C37" s="192" t="s">
        <v>80</v>
      </c>
      <c r="D37" s="13"/>
      <c r="F37" s="186" t="s">
        <v>255</v>
      </c>
      <c r="G37" s="187"/>
      <c r="H37" s="188"/>
      <c r="I37" s="186" t="s">
        <v>251</v>
      </c>
      <c r="J37" s="189"/>
      <c r="K37" s="190"/>
      <c r="L37" s="186" t="s">
        <v>256</v>
      </c>
      <c r="M37" s="189"/>
      <c r="N37" s="190"/>
      <c r="O37" s="186" t="s">
        <v>254</v>
      </c>
      <c r="P37" s="191"/>
    </row>
    <row r="38" spans="1:16" s="178" customFormat="1" x14ac:dyDescent="0.45">
      <c r="A38" s="176"/>
      <c r="B38" s="177"/>
      <c r="F38" s="179"/>
      <c r="G38" s="180"/>
      <c r="H38" s="180"/>
      <c r="I38" s="179"/>
      <c r="J38" s="181"/>
      <c r="K38" s="181"/>
      <c r="L38" s="179"/>
      <c r="M38" s="181"/>
      <c r="N38" s="181"/>
      <c r="O38" s="179"/>
      <c r="P38" s="182"/>
    </row>
    <row r="39" spans="1:16" s="12" customFormat="1" ht="42.75" x14ac:dyDescent="0.45">
      <c r="A39" s="183"/>
      <c r="B39" s="184">
        <v>4</v>
      </c>
      <c r="C39" s="185" t="s">
        <v>81</v>
      </c>
      <c r="D39" s="13"/>
      <c r="F39" s="186" t="s">
        <v>257</v>
      </c>
      <c r="G39" s="187"/>
      <c r="H39" s="188"/>
      <c r="I39" s="186"/>
      <c r="J39" s="189"/>
      <c r="K39" s="190"/>
      <c r="L39" s="186"/>
      <c r="M39" s="189"/>
      <c r="N39" s="190"/>
      <c r="O39" s="186" t="s">
        <v>258</v>
      </c>
      <c r="P39" s="191"/>
    </row>
    <row r="40" spans="1:16" s="12" customFormat="1" ht="85.5" x14ac:dyDescent="0.45">
      <c r="A40" s="183"/>
      <c r="B40" s="184">
        <v>4.0999999999999996</v>
      </c>
      <c r="C40" s="192" t="s">
        <v>82</v>
      </c>
      <c r="D40" s="13"/>
      <c r="F40" s="186" t="s">
        <v>259</v>
      </c>
      <c r="G40" s="187"/>
      <c r="H40" s="188"/>
      <c r="I40" s="186" t="s">
        <v>260</v>
      </c>
      <c r="J40" s="189"/>
      <c r="K40" s="190"/>
      <c r="L40" s="186" t="s">
        <v>219</v>
      </c>
      <c r="M40" s="189"/>
      <c r="N40" s="190"/>
      <c r="O40" s="186" t="s">
        <v>223</v>
      </c>
      <c r="P40" s="191"/>
    </row>
    <row r="41" spans="1:16" s="12" customFormat="1" ht="99.75" x14ac:dyDescent="0.45">
      <c r="A41" s="183"/>
      <c r="B41" s="184">
        <v>4.2</v>
      </c>
      <c r="C41" s="192" t="s">
        <v>83</v>
      </c>
      <c r="D41" s="13"/>
      <c r="F41" s="186" t="s">
        <v>261</v>
      </c>
      <c r="G41" s="187"/>
      <c r="H41" s="188"/>
      <c r="I41" s="186" t="s">
        <v>260</v>
      </c>
      <c r="J41" s="189"/>
      <c r="K41" s="190"/>
      <c r="L41" s="186" t="s">
        <v>219</v>
      </c>
      <c r="M41" s="189"/>
      <c r="N41" s="190"/>
      <c r="O41" s="186" t="s">
        <v>223</v>
      </c>
      <c r="P41" s="191"/>
    </row>
    <row r="42" spans="1:16" s="12" customFormat="1" ht="57" x14ac:dyDescent="0.45">
      <c r="A42" s="183"/>
      <c r="B42" s="184">
        <v>4.3</v>
      </c>
      <c r="C42" s="192" t="s">
        <v>84</v>
      </c>
      <c r="D42" s="13"/>
      <c r="F42" s="186" t="s">
        <v>262</v>
      </c>
      <c r="G42" s="187"/>
      <c r="H42" s="188"/>
      <c r="I42" s="186" t="s">
        <v>263</v>
      </c>
      <c r="J42" s="189"/>
      <c r="K42" s="190"/>
      <c r="L42" s="186" t="s">
        <v>219</v>
      </c>
      <c r="M42" s="189"/>
      <c r="N42" s="190"/>
      <c r="O42" s="186" t="s">
        <v>223</v>
      </c>
      <c r="P42" s="191"/>
    </row>
    <row r="43" spans="1:16" s="178" customFormat="1" x14ac:dyDescent="0.45">
      <c r="A43" s="176"/>
      <c r="B43" s="177"/>
      <c r="C43" s="176"/>
      <c r="F43" s="179"/>
      <c r="G43" s="180"/>
      <c r="H43" s="180"/>
      <c r="I43" s="179"/>
      <c r="J43" s="181"/>
      <c r="K43" s="181"/>
      <c r="L43" s="179"/>
      <c r="M43" s="181"/>
      <c r="N43" s="181"/>
      <c r="O43" s="179"/>
      <c r="P43" s="182"/>
    </row>
    <row r="44" spans="1:16" s="12" customFormat="1" x14ac:dyDescent="0.45">
      <c r="A44" s="183"/>
      <c r="B44" s="184"/>
      <c r="C44" s="14"/>
      <c r="F44" s="186"/>
      <c r="G44" s="188"/>
      <c r="H44" s="188"/>
      <c r="I44" s="186"/>
      <c r="J44" s="190"/>
      <c r="K44" s="190"/>
      <c r="L44" s="186"/>
      <c r="M44" s="190"/>
      <c r="N44" s="190"/>
      <c r="O44" s="186"/>
      <c r="P44" s="218"/>
    </row>
    <row r="45" spans="1:16" s="222" customFormat="1" ht="18" x14ac:dyDescent="0.55000000000000004">
      <c r="A45" s="219"/>
      <c r="B45" s="220"/>
      <c r="C45" s="221" t="s">
        <v>85</v>
      </c>
      <c r="F45" s="223"/>
      <c r="G45" s="224"/>
      <c r="H45" s="224"/>
      <c r="I45" s="223"/>
      <c r="J45" s="225"/>
      <c r="K45" s="225"/>
      <c r="L45" s="223"/>
      <c r="M45" s="225"/>
      <c r="N45" s="225"/>
      <c r="O45" s="223"/>
      <c r="P45" s="226"/>
    </row>
    <row r="46" spans="1:16" s="178" customFormat="1" x14ac:dyDescent="0.45">
      <c r="A46" s="176"/>
      <c r="B46" s="177"/>
      <c r="F46" s="179"/>
      <c r="G46" s="180"/>
      <c r="H46" s="180"/>
      <c r="I46" s="179"/>
      <c r="J46" s="181"/>
      <c r="K46" s="181"/>
      <c r="L46" s="179"/>
      <c r="M46" s="181"/>
      <c r="N46" s="181"/>
      <c r="O46" s="179"/>
      <c r="P46" s="182"/>
    </row>
    <row r="47" spans="1:16" s="12" customFormat="1" x14ac:dyDescent="0.45">
      <c r="A47" s="183"/>
      <c r="B47" s="184">
        <v>5</v>
      </c>
      <c r="C47" s="227" t="s">
        <v>86</v>
      </c>
      <c r="D47" s="13"/>
      <c r="F47" s="186"/>
      <c r="G47" s="187"/>
      <c r="H47" s="188"/>
      <c r="I47" s="186"/>
      <c r="J47" s="189"/>
      <c r="K47" s="190"/>
      <c r="L47" s="186"/>
      <c r="M47" s="189"/>
      <c r="N47" s="190"/>
      <c r="O47" s="228"/>
      <c r="P47" s="191"/>
    </row>
    <row r="48" spans="1:16" s="12" customFormat="1" x14ac:dyDescent="0.45">
      <c r="A48" s="183"/>
      <c r="B48" s="184">
        <v>5.0999999999999996</v>
      </c>
      <c r="C48" s="229" t="s">
        <v>264</v>
      </c>
      <c r="D48" s="13"/>
      <c r="F48" s="186"/>
      <c r="G48" s="187"/>
      <c r="H48" s="188"/>
      <c r="I48" s="186"/>
      <c r="J48" s="189"/>
      <c r="K48" s="190"/>
      <c r="L48" s="186"/>
      <c r="M48" s="189"/>
      <c r="N48" s="190"/>
      <c r="O48" s="228"/>
      <c r="P48" s="191"/>
    </row>
    <row r="49" spans="1:16" s="12" customFormat="1" x14ac:dyDescent="0.45">
      <c r="A49" s="183"/>
      <c r="B49" s="184" t="s">
        <v>90</v>
      </c>
      <c r="C49" s="230" t="s">
        <v>91</v>
      </c>
      <c r="D49" s="13"/>
      <c r="F49" s="186"/>
      <c r="G49" s="187"/>
      <c r="H49" s="188"/>
      <c r="I49" s="186"/>
      <c r="J49" s="189"/>
      <c r="K49" s="190"/>
      <c r="L49" s="186"/>
      <c r="M49" s="189"/>
      <c r="N49" s="190"/>
      <c r="O49" s="228"/>
      <c r="P49" s="191"/>
    </row>
    <row r="50" spans="1:16" s="12" customFormat="1" ht="65.45" customHeight="1" x14ac:dyDescent="0.45">
      <c r="A50" s="183"/>
      <c r="B50" s="184" t="s">
        <v>93</v>
      </c>
      <c r="C50" s="231" t="s">
        <v>265</v>
      </c>
      <c r="D50" s="13"/>
      <c r="F50" s="232" t="s">
        <v>266</v>
      </c>
      <c r="G50" s="187"/>
      <c r="H50" s="188"/>
      <c r="I50" s="186" t="s">
        <v>267</v>
      </c>
      <c r="J50" s="189"/>
      <c r="K50" s="190"/>
      <c r="L50" s="186" t="s">
        <v>236</v>
      </c>
      <c r="M50" s="189"/>
      <c r="N50" s="190"/>
      <c r="O50" s="232" t="s">
        <v>268</v>
      </c>
      <c r="P50" s="191"/>
    </row>
    <row r="51" spans="1:16" s="197" customFormat="1" ht="28.5" x14ac:dyDescent="0.45">
      <c r="A51" s="193"/>
      <c r="B51" s="184" t="s">
        <v>95</v>
      </c>
      <c r="C51" s="231" t="s">
        <v>269</v>
      </c>
      <c r="D51" s="196"/>
      <c r="F51" s="228" t="s">
        <v>270</v>
      </c>
      <c r="G51" s="199"/>
      <c r="H51" s="200"/>
      <c r="I51" s="186" t="s">
        <v>271</v>
      </c>
      <c r="J51" s="201"/>
      <c r="K51" s="202"/>
      <c r="L51" s="186" t="s">
        <v>236</v>
      </c>
      <c r="M51" s="201"/>
      <c r="N51" s="202"/>
      <c r="O51" s="232"/>
      <c r="P51" s="203"/>
    </row>
    <row r="52" spans="1:16" s="12" customFormat="1" x14ac:dyDescent="0.45">
      <c r="A52" s="183"/>
      <c r="B52" s="184" t="s">
        <v>97</v>
      </c>
      <c r="C52" s="230" t="s">
        <v>98</v>
      </c>
      <c r="D52" s="13"/>
      <c r="F52" s="186"/>
      <c r="G52" s="187"/>
      <c r="H52" s="188"/>
      <c r="I52" s="186"/>
      <c r="J52" s="189"/>
      <c r="K52" s="190"/>
      <c r="L52" s="186"/>
      <c r="M52" s="189"/>
      <c r="N52" s="190"/>
      <c r="O52" s="228"/>
      <c r="P52" s="191"/>
    </row>
    <row r="53" spans="1:16" s="12" customFormat="1" ht="42.75" x14ac:dyDescent="0.45">
      <c r="A53" s="183"/>
      <c r="B53" s="184" t="s">
        <v>99</v>
      </c>
      <c r="C53" s="231" t="s">
        <v>272</v>
      </c>
      <c r="D53" s="13"/>
      <c r="F53" s="232" t="s">
        <v>273</v>
      </c>
      <c r="G53" s="187"/>
      <c r="H53" s="188"/>
      <c r="I53" s="186" t="s">
        <v>267</v>
      </c>
      <c r="J53" s="189"/>
      <c r="K53" s="190"/>
      <c r="L53" s="186" t="s">
        <v>236</v>
      </c>
      <c r="M53" s="189"/>
      <c r="N53" s="190"/>
      <c r="O53" s="232" t="s">
        <v>268</v>
      </c>
      <c r="P53" s="191"/>
    </row>
    <row r="54" spans="1:16" s="12" customFormat="1" ht="28.5" x14ac:dyDescent="0.45">
      <c r="A54" s="183"/>
      <c r="B54" s="184" t="s">
        <v>101</v>
      </c>
      <c r="C54" s="231" t="s">
        <v>274</v>
      </c>
      <c r="D54" s="13"/>
      <c r="F54" s="228" t="s">
        <v>275</v>
      </c>
      <c r="G54" s="187"/>
      <c r="H54" s="188"/>
      <c r="I54" s="186" t="s">
        <v>271</v>
      </c>
      <c r="J54" s="189"/>
      <c r="K54" s="190"/>
      <c r="L54" s="186" t="s">
        <v>236</v>
      </c>
      <c r="M54" s="189"/>
      <c r="N54" s="190"/>
      <c r="O54" s="232"/>
      <c r="P54" s="191"/>
    </row>
    <row r="55" spans="1:16" s="12" customFormat="1" x14ac:dyDescent="0.45">
      <c r="A55" s="183"/>
      <c r="B55" s="184">
        <v>5.2</v>
      </c>
      <c r="C55" s="229" t="s">
        <v>276</v>
      </c>
      <c r="D55" s="13"/>
      <c r="F55" s="228"/>
      <c r="G55" s="187"/>
      <c r="H55" s="188"/>
      <c r="I55" s="186"/>
      <c r="J55" s="189"/>
      <c r="K55" s="190"/>
      <c r="L55" s="186"/>
      <c r="M55" s="189"/>
      <c r="N55" s="190"/>
      <c r="O55" s="232"/>
      <c r="P55" s="191"/>
    </row>
    <row r="56" spans="1:16" s="12" customFormat="1" x14ac:dyDescent="0.45">
      <c r="A56" s="183"/>
      <c r="B56" s="184" t="s">
        <v>104</v>
      </c>
      <c r="C56" s="204" t="s">
        <v>91</v>
      </c>
      <c r="D56" s="13"/>
      <c r="F56" s="186"/>
      <c r="G56" s="187"/>
      <c r="H56" s="188"/>
      <c r="I56" s="186"/>
      <c r="J56" s="189"/>
      <c r="K56" s="190"/>
      <c r="L56" s="186"/>
      <c r="M56" s="189"/>
      <c r="N56" s="190"/>
      <c r="O56" s="228"/>
      <c r="P56" s="191"/>
    </row>
    <row r="57" spans="1:16" s="12" customFormat="1" ht="85.5" x14ac:dyDescent="0.45">
      <c r="A57" s="183"/>
      <c r="B57" s="184" t="s">
        <v>106</v>
      </c>
      <c r="C57" s="231" t="s">
        <v>277</v>
      </c>
      <c r="D57" s="13"/>
      <c r="F57" s="228" t="s">
        <v>278</v>
      </c>
      <c r="G57" s="187"/>
      <c r="H57" s="188"/>
      <c r="I57" s="186" t="s">
        <v>267</v>
      </c>
      <c r="J57" s="189"/>
      <c r="K57" s="190"/>
      <c r="L57" s="186" t="s">
        <v>236</v>
      </c>
      <c r="M57" s="189"/>
      <c r="N57" s="190"/>
      <c r="O57" s="232"/>
      <c r="P57" s="191"/>
    </row>
    <row r="58" spans="1:16" s="12" customFormat="1" ht="28.5" x14ac:dyDescent="0.45">
      <c r="A58" s="183"/>
      <c r="B58" s="184" t="s">
        <v>108</v>
      </c>
      <c r="C58" s="231" t="s">
        <v>279</v>
      </c>
      <c r="D58" s="13"/>
      <c r="F58" s="228" t="s">
        <v>280</v>
      </c>
      <c r="G58" s="187"/>
      <c r="H58" s="188"/>
      <c r="I58" s="186" t="s">
        <v>271</v>
      </c>
      <c r="J58" s="189"/>
      <c r="K58" s="190"/>
      <c r="L58" s="186" t="s">
        <v>236</v>
      </c>
      <c r="M58" s="189"/>
      <c r="N58" s="190"/>
      <c r="O58" s="232"/>
      <c r="P58" s="191"/>
    </row>
    <row r="59" spans="1:16" s="12" customFormat="1" x14ac:dyDescent="0.45">
      <c r="A59" s="183"/>
      <c r="B59" s="184" t="s">
        <v>110</v>
      </c>
      <c r="C59" s="204" t="s">
        <v>98</v>
      </c>
      <c r="D59" s="13"/>
      <c r="F59" s="186"/>
      <c r="G59" s="187"/>
      <c r="H59" s="188"/>
      <c r="I59" s="186"/>
      <c r="J59" s="189"/>
      <c r="K59" s="190"/>
      <c r="L59" s="186"/>
      <c r="M59" s="189"/>
      <c r="N59" s="190"/>
      <c r="O59" s="228"/>
      <c r="P59" s="191"/>
    </row>
    <row r="60" spans="1:16" s="12" customFormat="1" ht="85.5" x14ac:dyDescent="0.45">
      <c r="A60" s="183"/>
      <c r="B60" s="184" t="s">
        <v>111</v>
      </c>
      <c r="C60" s="231" t="s">
        <v>281</v>
      </c>
      <c r="D60" s="13"/>
      <c r="F60" s="228" t="s">
        <v>282</v>
      </c>
      <c r="G60" s="187"/>
      <c r="H60" s="188"/>
      <c r="I60" s="186" t="s">
        <v>267</v>
      </c>
      <c r="J60" s="189"/>
      <c r="K60" s="190"/>
      <c r="L60" s="186" t="s">
        <v>236</v>
      </c>
      <c r="M60" s="189"/>
      <c r="N60" s="190"/>
      <c r="O60" s="232"/>
      <c r="P60" s="191"/>
    </row>
    <row r="61" spans="1:16" s="12" customFormat="1" ht="28.5" x14ac:dyDescent="0.45">
      <c r="A61" s="183"/>
      <c r="B61" s="184" t="s">
        <v>113</v>
      </c>
      <c r="C61" s="231" t="s">
        <v>283</v>
      </c>
      <c r="D61" s="13"/>
      <c r="F61" s="228" t="s">
        <v>284</v>
      </c>
      <c r="G61" s="187"/>
      <c r="H61" s="188"/>
      <c r="I61" s="186" t="s">
        <v>271</v>
      </c>
      <c r="J61" s="189"/>
      <c r="K61" s="190"/>
      <c r="L61" s="186" t="s">
        <v>236</v>
      </c>
      <c r="M61" s="189"/>
      <c r="N61" s="190"/>
      <c r="O61" s="232"/>
      <c r="P61" s="191"/>
    </row>
    <row r="62" spans="1:16" s="12" customFormat="1" x14ac:dyDescent="0.45">
      <c r="A62" s="183"/>
      <c r="B62" s="184">
        <v>5.3</v>
      </c>
      <c r="C62" s="229" t="s">
        <v>115</v>
      </c>
      <c r="D62" s="13"/>
      <c r="F62" s="228"/>
      <c r="G62" s="187"/>
      <c r="H62" s="188"/>
      <c r="I62" s="186"/>
      <c r="J62" s="189"/>
      <c r="K62" s="190"/>
      <c r="L62" s="186"/>
      <c r="M62" s="189"/>
      <c r="N62" s="190"/>
      <c r="O62" s="232"/>
      <c r="P62" s="191"/>
    </row>
    <row r="63" spans="1:16" s="12" customFormat="1" x14ac:dyDescent="0.45">
      <c r="A63" s="183"/>
      <c r="B63" s="184" t="s">
        <v>116</v>
      </c>
      <c r="C63" s="204" t="s">
        <v>91</v>
      </c>
      <c r="D63" s="13"/>
      <c r="F63" s="186"/>
      <c r="G63" s="187"/>
      <c r="H63" s="188"/>
      <c r="I63" s="186"/>
      <c r="J63" s="189"/>
      <c r="K63" s="190"/>
      <c r="L63" s="186"/>
      <c r="M63" s="189"/>
      <c r="N63" s="190"/>
      <c r="O63" s="228"/>
      <c r="P63" s="191"/>
    </row>
    <row r="64" spans="1:16" s="12" customFormat="1" x14ac:dyDescent="0.45">
      <c r="A64" s="183"/>
      <c r="B64" s="184" t="s">
        <v>117</v>
      </c>
      <c r="C64" s="231" t="s">
        <v>285</v>
      </c>
      <c r="D64" s="13"/>
      <c r="F64" s="228" t="s">
        <v>286</v>
      </c>
      <c r="G64" s="187"/>
      <c r="H64" s="188"/>
      <c r="I64" s="186" t="s">
        <v>267</v>
      </c>
      <c r="J64" s="189"/>
      <c r="K64" s="190"/>
      <c r="L64" s="186" t="s">
        <v>236</v>
      </c>
      <c r="M64" s="189"/>
      <c r="N64" s="190"/>
      <c r="O64" s="232"/>
      <c r="P64" s="191"/>
    </row>
    <row r="65" spans="1:16" s="12" customFormat="1" ht="28.5" x14ac:dyDescent="0.45">
      <c r="A65" s="183"/>
      <c r="B65" s="184" t="s">
        <v>119</v>
      </c>
      <c r="C65" s="231" t="s">
        <v>287</v>
      </c>
      <c r="D65" s="13"/>
      <c r="F65" s="228" t="s">
        <v>288</v>
      </c>
      <c r="G65" s="187"/>
      <c r="H65" s="188"/>
      <c r="I65" s="186" t="s">
        <v>271</v>
      </c>
      <c r="J65" s="189"/>
      <c r="K65" s="190"/>
      <c r="L65" s="186" t="s">
        <v>236</v>
      </c>
      <c r="M65" s="189"/>
      <c r="N65" s="190"/>
      <c r="O65" s="232"/>
      <c r="P65" s="191"/>
    </row>
    <row r="66" spans="1:16" s="12" customFormat="1" x14ac:dyDescent="0.45">
      <c r="A66" s="183"/>
      <c r="B66" s="184" t="s">
        <v>121</v>
      </c>
      <c r="C66" s="204" t="s">
        <v>98</v>
      </c>
      <c r="D66" s="13"/>
      <c r="F66" s="186"/>
      <c r="G66" s="187"/>
      <c r="H66" s="188"/>
      <c r="I66" s="186"/>
      <c r="J66" s="189"/>
      <c r="K66" s="190"/>
      <c r="L66" s="186"/>
      <c r="M66" s="189"/>
      <c r="N66" s="190"/>
      <c r="O66" s="228"/>
      <c r="P66" s="191"/>
    </row>
    <row r="67" spans="1:16" s="12" customFormat="1" x14ac:dyDescent="0.45">
      <c r="A67" s="183"/>
      <c r="B67" s="184" t="s">
        <v>122</v>
      </c>
      <c r="C67" s="231" t="s">
        <v>289</v>
      </c>
      <c r="D67" s="13"/>
      <c r="F67" s="228" t="s">
        <v>290</v>
      </c>
      <c r="G67" s="187"/>
      <c r="H67" s="188"/>
      <c r="I67" s="186" t="s">
        <v>267</v>
      </c>
      <c r="J67" s="189"/>
      <c r="K67" s="190"/>
      <c r="L67" s="186" t="s">
        <v>236</v>
      </c>
      <c r="M67" s="189"/>
      <c r="N67" s="190"/>
      <c r="O67" s="232"/>
      <c r="P67" s="191"/>
    </row>
    <row r="68" spans="1:16" s="12" customFormat="1" ht="28.5" x14ac:dyDescent="0.45">
      <c r="A68" s="183"/>
      <c r="B68" s="184" t="s">
        <v>124</v>
      </c>
      <c r="C68" s="231" t="s">
        <v>291</v>
      </c>
      <c r="D68" s="13"/>
      <c r="F68" s="228" t="s">
        <v>292</v>
      </c>
      <c r="G68" s="187"/>
      <c r="H68" s="188"/>
      <c r="I68" s="186" t="s">
        <v>271</v>
      </c>
      <c r="J68" s="189"/>
      <c r="K68" s="190"/>
      <c r="L68" s="186" t="s">
        <v>236</v>
      </c>
      <c r="M68" s="189"/>
      <c r="N68" s="190"/>
      <c r="O68" s="232"/>
      <c r="P68" s="191"/>
    </row>
    <row r="69" spans="1:16" s="210" customFormat="1" x14ac:dyDescent="0.45">
      <c r="A69" s="233"/>
      <c r="B69" s="207">
        <v>5.4</v>
      </c>
      <c r="C69" s="234" t="s">
        <v>293</v>
      </c>
      <c r="D69" s="209"/>
      <c r="F69" s="235"/>
      <c r="G69" s="212"/>
      <c r="H69" s="213"/>
      <c r="I69" s="211"/>
      <c r="J69" s="214"/>
      <c r="K69" s="215"/>
      <c r="L69" s="211"/>
      <c r="M69" s="214"/>
      <c r="N69" s="215"/>
      <c r="O69" s="236"/>
      <c r="P69" s="217"/>
    </row>
    <row r="70" spans="1:16" s="210" customFormat="1" ht="28.5" x14ac:dyDescent="0.45">
      <c r="A70" s="233"/>
      <c r="B70" s="207" t="s">
        <v>127</v>
      </c>
      <c r="C70" s="237" t="s">
        <v>294</v>
      </c>
      <c r="D70" s="209"/>
      <c r="F70" s="235" t="s">
        <v>295</v>
      </c>
      <c r="G70" s="212"/>
      <c r="H70" s="213"/>
      <c r="I70" s="186" t="s">
        <v>267</v>
      </c>
      <c r="J70" s="214"/>
      <c r="K70" s="215"/>
      <c r="L70" s="211" t="s">
        <v>236</v>
      </c>
      <c r="M70" s="214"/>
      <c r="N70" s="215"/>
      <c r="O70" s="236" t="s">
        <v>296</v>
      </c>
      <c r="P70" s="217"/>
    </row>
    <row r="71" spans="1:16" s="210" customFormat="1" ht="28.5" x14ac:dyDescent="0.45">
      <c r="A71" s="233"/>
      <c r="B71" s="207" t="s">
        <v>129</v>
      </c>
      <c r="C71" s="237" t="s">
        <v>297</v>
      </c>
      <c r="D71" s="209"/>
      <c r="F71" s="235" t="s">
        <v>298</v>
      </c>
      <c r="G71" s="212"/>
      <c r="H71" s="213"/>
      <c r="I71" s="186" t="s">
        <v>271</v>
      </c>
      <c r="J71" s="214"/>
      <c r="K71" s="215"/>
      <c r="L71" s="211" t="s">
        <v>236</v>
      </c>
      <c r="M71" s="214"/>
      <c r="N71" s="215"/>
      <c r="O71" s="236" t="s">
        <v>296</v>
      </c>
      <c r="P71" s="217"/>
    </row>
    <row r="72" spans="1:16" s="178" customFormat="1" x14ac:dyDescent="0.45">
      <c r="A72" s="176"/>
      <c r="B72" s="177"/>
      <c r="C72" s="176"/>
      <c r="F72" s="179"/>
      <c r="G72" s="180"/>
      <c r="H72" s="180"/>
      <c r="I72" s="179"/>
      <c r="J72" s="181"/>
      <c r="K72" s="181"/>
      <c r="L72" s="179"/>
      <c r="M72" s="181"/>
      <c r="N72" s="181"/>
      <c r="O72" s="179"/>
      <c r="P72" s="182"/>
    </row>
    <row r="73" spans="1:16" s="12" customFormat="1" ht="15" customHeight="1" x14ac:dyDescent="0.45">
      <c r="A73" s="183"/>
      <c r="B73" s="184">
        <v>6</v>
      </c>
      <c r="C73" s="238" t="s">
        <v>131</v>
      </c>
      <c r="D73" s="13"/>
      <c r="F73" s="232"/>
      <c r="G73" s="187"/>
      <c r="H73" s="188"/>
      <c r="I73" s="186"/>
      <c r="J73" s="189"/>
      <c r="K73" s="190"/>
      <c r="L73" s="186"/>
      <c r="M73" s="189"/>
      <c r="N73" s="190"/>
      <c r="O73" s="232"/>
      <c r="P73" s="191"/>
    </row>
    <row r="74" spans="1:16" s="12" customFormat="1" ht="60" customHeight="1" x14ac:dyDescent="0.45">
      <c r="A74" s="183"/>
      <c r="B74" s="184">
        <v>6.1</v>
      </c>
      <c r="C74" s="192" t="s">
        <v>299</v>
      </c>
      <c r="D74" s="13"/>
      <c r="F74" s="228" t="s">
        <v>300</v>
      </c>
      <c r="G74" s="187"/>
      <c r="H74" s="188"/>
      <c r="I74" s="186"/>
      <c r="J74" s="189"/>
      <c r="K74" s="190"/>
      <c r="L74" s="186"/>
      <c r="M74" s="189"/>
      <c r="N74" s="190"/>
      <c r="O74" s="228"/>
      <c r="P74" s="191"/>
    </row>
    <row r="75" spans="1:16" s="12" customFormat="1" ht="15" customHeight="1" x14ac:dyDescent="0.45">
      <c r="A75" s="183"/>
      <c r="B75" s="184">
        <v>6.2</v>
      </c>
      <c r="C75" s="229" t="s">
        <v>134</v>
      </c>
      <c r="D75" s="13"/>
      <c r="F75" s="232"/>
      <c r="G75" s="187"/>
      <c r="H75" s="188"/>
      <c r="I75" s="186"/>
      <c r="J75" s="189"/>
      <c r="K75" s="190"/>
      <c r="L75" s="186"/>
      <c r="M75" s="189"/>
      <c r="N75" s="190"/>
      <c r="O75" s="232"/>
      <c r="P75" s="191"/>
    </row>
    <row r="76" spans="1:16" s="12" customFormat="1" ht="28.5" x14ac:dyDescent="0.45">
      <c r="A76" s="183"/>
      <c r="B76" s="184" t="s">
        <v>135</v>
      </c>
      <c r="C76" s="204" t="s">
        <v>301</v>
      </c>
      <c r="D76" s="13"/>
      <c r="F76" s="228" t="s">
        <v>302</v>
      </c>
      <c r="G76" s="187"/>
      <c r="H76" s="188"/>
      <c r="I76" s="186" t="s">
        <v>267</v>
      </c>
      <c r="J76" s="189"/>
      <c r="K76" s="190"/>
      <c r="L76" s="186" t="s">
        <v>236</v>
      </c>
      <c r="M76" s="189"/>
      <c r="N76" s="190"/>
      <c r="O76" s="228" t="s">
        <v>303</v>
      </c>
      <c r="P76" s="191"/>
    </row>
    <row r="77" spans="1:16" s="12" customFormat="1" x14ac:dyDescent="0.45">
      <c r="A77" s="183"/>
      <c r="B77" s="184" t="s">
        <v>137</v>
      </c>
      <c r="C77" s="204" t="s">
        <v>304</v>
      </c>
      <c r="D77" s="13"/>
      <c r="F77" s="228" t="s">
        <v>305</v>
      </c>
      <c r="G77" s="187"/>
      <c r="H77" s="188"/>
      <c r="I77" s="186" t="s">
        <v>271</v>
      </c>
      <c r="J77" s="189"/>
      <c r="K77" s="190"/>
      <c r="L77" s="186" t="s">
        <v>236</v>
      </c>
      <c r="M77" s="189"/>
      <c r="N77" s="190"/>
      <c r="O77" s="228"/>
      <c r="P77" s="191"/>
    </row>
    <row r="78" spans="1:16" s="12" customFormat="1" ht="15" customHeight="1" x14ac:dyDescent="0.45">
      <c r="A78" s="183"/>
      <c r="B78" s="184">
        <v>6.3</v>
      </c>
      <c r="C78" s="229" t="s">
        <v>139</v>
      </c>
      <c r="D78" s="13"/>
      <c r="F78" s="232"/>
      <c r="G78" s="187"/>
      <c r="H78" s="188"/>
      <c r="I78" s="186"/>
      <c r="J78" s="189"/>
      <c r="K78" s="190"/>
      <c r="L78" s="186"/>
      <c r="M78" s="189"/>
      <c r="N78" s="190"/>
      <c r="O78" s="232"/>
      <c r="P78" s="191"/>
    </row>
    <row r="79" spans="1:16" s="12" customFormat="1" ht="28.5" x14ac:dyDescent="0.45">
      <c r="A79" s="183"/>
      <c r="B79" s="184" t="s">
        <v>140</v>
      </c>
      <c r="C79" s="204" t="s">
        <v>306</v>
      </c>
      <c r="D79" s="13"/>
      <c r="F79" s="228" t="s">
        <v>307</v>
      </c>
      <c r="G79" s="187"/>
      <c r="H79" s="188"/>
      <c r="I79" s="186" t="s">
        <v>267</v>
      </c>
      <c r="J79" s="189"/>
      <c r="K79" s="190"/>
      <c r="L79" s="186" t="s">
        <v>236</v>
      </c>
      <c r="M79" s="189"/>
      <c r="N79" s="190"/>
      <c r="O79" s="228" t="s">
        <v>303</v>
      </c>
      <c r="P79" s="191"/>
    </row>
    <row r="80" spans="1:16" s="12" customFormat="1" x14ac:dyDescent="0.45">
      <c r="A80" s="183"/>
      <c r="B80" s="184" t="s">
        <v>142</v>
      </c>
      <c r="C80" s="204" t="s">
        <v>308</v>
      </c>
      <c r="D80" s="13"/>
      <c r="F80" s="228" t="s">
        <v>305</v>
      </c>
      <c r="G80" s="187"/>
      <c r="H80" s="188"/>
      <c r="I80" s="186" t="s">
        <v>271</v>
      </c>
      <c r="J80" s="189"/>
      <c r="K80" s="190"/>
      <c r="L80" s="186" t="s">
        <v>236</v>
      </c>
      <c r="M80" s="189"/>
      <c r="N80" s="190"/>
      <c r="O80" s="228"/>
      <c r="P80" s="191"/>
    </row>
    <row r="81" spans="1:16" s="12" customFormat="1" ht="15" customHeight="1" x14ac:dyDescent="0.45">
      <c r="A81" s="183"/>
      <c r="B81" s="184">
        <v>6.4</v>
      </c>
      <c r="C81" s="229" t="s">
        <v>144</v>
      </c>
      <c r="D81" s="13"/>
      <c r="F81" s="232"/>
      <c r="G81" s="187"/>
      <c r="H81" s="188"/>
      <c r="I81" s="186"/>
      <c r="J81" s="189"/>
      <c r="K81" s="190"/>
      <c r="L81" s="186"/>
      <c r="M81" s="189"/>
      <c r="N81" s="190"/>
      <c r="O81" s="232"/>
      <c r="P81" s="191"/>
    </row>
    <row r="82" spans="1:16" s="12" customFormat="1" ht="57" x14ac:dyDescent="0.45">
      <c r="A82" s="183"/>
      <c r="B82" s="184" t="s">
        <v>145</v>
      </c>
      <c r="C82" s="204" t="s">
        <v>309</v>
      </c>
      <c r="D82" s="13"/>
      <c r="F82" s="228" t="s">
        <v>310</v>
      </c>
      <c r="G82" s="187"/>
      <c r="H82" s="188"/>
      <c r="I82" s="186" t="s">
        <v>311</v>
      </c>
      <c r="J82" s="189"/>
      <c r="K82" s="190"/>
      <c r="L82" s="186" t="s">
        <v>236</v>
      </c>
      <c r="M82" s="189"/>
      <c r="N82" s="190"/>
      <c r="O82" s="228" t="s">
        <v>312</v>
      </c>
      <c r="P82" s="191"/>
    </row>
    <row r="83" spans="1:16" s="12" customFormat="1" x14ac:dyDescent="0.45">
      <c r="A83" s="183"/>
      <c r="B83" s="184" t="s">
        <v>147</v>
      </c>
      <c r="C83" s="204" t="s">
        <v>313</v>
      </c>
      <c r="D83" s="13"/>
      <c r="F83" s="228" t="s">
        <v>305</v>
      </c>
      <c r="G83" s="187"/>
      <c r="H83" s="188"/>
      <c r="I83" s="186" t="s">
        <v>314</v>
      </c>
      <c r="J83" s="189"/>
      <c r="K83" s="190"/>
      <c r="L83" s="186" t="s">
        <v>236</v>
      </c>
      <c r="M83" s="189"/>
      <c r="N83" s="190"/>
      <c r="O83" s="228"/>
      <c r="P83" s="191"/>
    </row>
    <row r="84" spans="1:16" s="12" customFormat="1" x14ac:dyDescent="0.45">
      <c r="A84" s="183"/>
      <c r="B84" s="184"/>
      <c r="C84" s="192"/>
      <c r="F84" s="186"/>
      <c r="G84" s="188"/>
      <c r="H84" s="188"/>
      <c r="I84" s="186"/>
      <c r="J84" s="190"/>
      <c r="K84" s="190"/>
      <c r="L84" s="186"/>
      <c r="M84" s="190"/>
      <c r="N84" s="190"/>
      <c r="O84" s="186"/>
      <c r="P84" s="218"/>
    </row>
    <row r="85" spans="1:16" s="222" customFormat="1" ht="18" x14ac:dyDescent="0.45">
      <c r="A85" s="219"/>
      <c r="B85" s="220"/>
      <c r="C85" s="239" t="s">
        <v>182</v>
      </c>
      <c r="F85" s="223"/>
      <c r="G85" s="224"/>
      <c r="H85" s="224"/>
      <c r="I85" s="223"/>
      <c r="J85" s="225"/>
      <c r="K85" s="225"/>
      <c r="L85" s="223"/>
      <c r="M85" s="225"/>
      <c r="N85" s="225"/>
      <c r="O85" s="223"/>
      <c r="P85" s="226"/>
    </row>
    <row r="86" spans="1:16" s="178" customFormat="1" x14ac:dyDescent="0.45">
      <c r="A86" s="176"/>
      <c r="B86" s="177"/>
      <c r="C86" s="176"/>
      <c r="F86" s="179"/>
      <c r="G86" s="180"/>
      <c r="H86" s="180"/>
      <c r="I86" s="179"/>
      <c r="J86" s="181"/>
      <c r="K86" s="181"/>
      <c r="L86" s="179"/>
      <c r="M86" s="181"/>
      <c r="N86" s="181"/>
      <c r="O86" s="179"/>
      <c r="P86" s="182"/>
    </row>
    <row r="87" spans="1:16" s="12" customFormat="1" x14ac:dyDescent="0.45">
      <c r="A87" s="183"/>
      <c r="B87" s="184">
        <v>7</v>
      </c>
      <c r="C87" s="185" t="s">
        <v>183</v>
      </c>
      <c r="D87" s="13"/>
      <c r="F87" s="186"/>
      <c r="G87" s="187"/>
      <c r="H87" s="188"/>
      <c r="I87" s="186"/>
      <c r="J87" s="189"/>
      <c r="K87" s="190"/>
      <c r="L87" s="186"/>
      <c r="M87" s="189"/>
      <c r="N87" s="190"/>
      <c r="O87" s="186"/>
      <c r="P87" s="191"/>
    </row>
    <row r="88" spans="1:16" s="12" customFormat="1" ht="99.75" x14ac:dyDescent="0.45">
      <c r="A88" s="183"/>
      <c r="B88" s="184">
        <v>7.1</v>
      </c>
      <c r="C88" s="192" t="s">
        <v>184</v>
      </c>
      <c r="D88" s="13"/>
      <c r="F88" s="186" t="s">
        <v>315</v>
      </c>
      <c r="G88" s="187"/>
      <c r="H88" s="188"/>
      <c r="I88" s="186" t="s">
        <v>316</v>
      </c>
      <c r="J88" s="189"/>
      <c r="K88" s="190"/>
      <c r="L88" s="186" t="s">
        <v>236</v>
      </c>
      <c r="M88" s="189"/>
      <c r="N88" s="190"/>
      <c r="O88" s="228" t="s">
        <v>317</v>
      </c>
      <c r="P88" s="191"/>
    </row>
    <row r="89" spans="1:16" s="210" customFormat="1" ht="57" x14ac:dyDescent="0.45">
      <c r="A89" s="233"/>
      <c r="B89" s="207">
        <v>7.2</v>
      </c>
      <c r="C89" s="208" t="s">
        <v>185</v>
      </c>
      <c r="D89" s="209"/>
      <c r="F89" s="211" t="s">
        <v>318</v>
      </c>
      <c r="G89" s="212"/>
      <c r="H89" s="213"/>
      <c r="I89" s="211" t="s">
        <v>319</v>
      </c>
      <c r="J89" s="214"/>
      <c r="K89" s="215"/>
      <c r="L89" s="211" t="s">
        <v>236</v>
      </c>
      <c r="M89" s="214"/>
      <c r="N89" s="215"/>
      <c r="O89" s="235" t="s">
        <v>320</v>
      </c>
      <c r="P89" s="217"/>
    </row>
    <row r="90" spans="1:16" s="210" customFormat="1" ht="114" x14ac:dyDescent="0.45">
      <c r="A90" s="233"/>
      <c r="B90" s="207">
        <v>7.3</v>
      </c>
      <c r="C90" s="208" t="s">
        <v>186</v>
      </c>
      <c r="D90" s="209"/>
      <c r="F90" s="211" t="s">
        <v>321</v>
      </c>
      <c r="G90" s="212"/>
      <c r="H90" s="213"/>
      <c r="I90" s="211" t="s">
        <v>319</v>
      </c>
      <c r="J90" s="214"/>
      <c r="K90" s="215"/>
      <c r="L90" s="211" t="s">
        <v>236</v>
      </c>
      <c r="M90" s="214"/>
      <c r="N90" s="215"/>
      <c r="O90" s="235" t="s">
        <v>320</v>
      </c>
      <c r="P90" s="217"/>
    </row>
    <row r="91" spans="1:16" s="210" customFormat="1" x14ac:dyDescent="0.45">
      <c r="A91" s="233"/>
      <c r="B91" s="207">
        <v>7.4</v>
      </c>
      <c r="C91" s="208" t="s">
        <v>322</v>
      </c>
      <c r="D91" s="209"/>
      <c r="F91" s="211" t="s">
        <v>323</v>
      </c>
      <c r="G91" s="212"/>
      <c r="H91" s="213"/>
      <c r="I91" s="211" t="s">
        <v>316</v>
      </c>
      <c r="J91" s="214"/>
      <c r="K91" s="215"/>
      <c r="L91" s="211" t="s">
        <v>236</v>
      </c>
      <c r="M91" s="214"/>
      <c r="N91" s="215"/>
      <c r="O91" s="235"/>
      <c r="P91" s="217"/>
    </row>
    <row r="92" spans="1:16" s="210" customFormat="1" ht="57" x14ac:dyDescent="0.45">
      <c r="A92" s="233"/>
      <c r="B92" s="207">
        <v>7.5</v>
      </c>
      <c r="C92" s="208" t="s">
        <v>189</v>
      </c>
      <c r="D92" s="209"/>
      <c r="F92" s="211" t="s">
        <v>324</v>
      </c>
      <c r="G92" s="212"/>
      <c r="H92" s="213"/>
      <c r="I92" s="211" t="s">
        <v>319</v>
      </c>
      <c r="J92" s="214"/>
      <c r="K92" s="215"/>
      <c r="L92" s="211" t="s">
        <v>236</v>
      </c>
      <c r="M92" s="214"/>
      <c r="N92" s="215"/>
      <c r="O92" s="235" t="s">
        <v>320</v>
      </c>
      <c r="P92" s="217"/>
    </row>
    <row r="93" spans="1:16" s="210" customFormat="1" ht="114" x14ac:dyDescent="0.45">
      <c r="A93" s="233"/>
      <c r="B93" s="207">
        <v>7.6</v>
      </c>
      <c r="C93" s="208" t="s">
        <v>190</v>
      </c>
      <c r="D93" s="209"/>
      <c r="F93" s="211" t="s">
        <v>325</v>
      </c>
      <c r="G93" s="212"/>
      <c r="H93" s="213"/>
      <c r="I93" s="211" t="s">
        <v>319</v>
      </c>
      <c r="J93" s="214"/>
      <c r="K93" s="215"/>
      <c r="L93" s="211" t="s">
        <v>236</v>
      </c>
      <c r="M93" s="214"/>
      <c r="N93" s="215"/>
      <c r="O93" s="235" t="s">
        <v>320</v>
      </c>
      <c r="P93" s="217"/>
    </row>
    <row r="94" spans="1:16" s="12" customFormat="1" x14ac:dyDescent="0.45">
      <c r="A94" s="183"/>
      <c r="B94" s="207">
        <v>7.7</v>
      </c>
      <c r="C94" s="192" t="s">
        <v>191</v>
      </c>
      <c r="D94" s="13"/>
      <c r="F94" s="186"/>
      <c r="G94" s="187"/>
      <c r="H94" s="188"/>
      <c r="I94" s="186"/>
      <c r="J94" s="189"/>
      <c r="K94" s="190"/>
      <c r="L94" s="186"/>
      <c r="M94" s="189"/>
      <c r="N94" s="190"/>
      <c r="O94" s="228"/>
      <c r="P94" s="191"/>
    </row>
    <row r="95" spans="1:16" s="12" customFormat="1" ht="171" x14ac:dyDescent="0.45">
      <c r="A95" s="183"/>
      <c r="B95" s="207" t="s">
        <v>192</v>
      </c>
      <c r="C95" s="204" t="s">
        <v>193</v>
      </c>
      <c r="D95" s="13"/>
      <c r="F95" s="186" t="s">
        <v>326</v>
      </c>
      <c r="G95" s="187"/>
      <c r="H95" s="188"/>
      <c r="I95" s="186" t="s">
        <v>327</v>
      </c>
      <c r="J95" s="189"/>
      <c r="K95" s="190"/>
      <c r="L95" s="186" t="s">
        <v>236</v>
      </c>
      <c r="M95" s="189"/>
      <c r="N95" s="190"/>
      <c r="O95" s="228" t="s">
        <v>328</v>
      </c>
      <c r="P95" s="191"/>
    </row>
    <row r="96" spans="1:16" s="12" customFormat="1" ht="57" x14ac:dyDescent="0.45">
      <c r="A96" s="183"/>
      <c r="B96" s="207" t="s">
        <v>194</v>
      </c>
      <c r="C96" s="204" t="s">
        <v>195</v>
      </c>
      <c r="D96" s="13"/>
      <c r="F96" s="186" t="s">
        <v>329</v>
      </c>
      <c r="G96" s="187"/>
      <c r="H96" s="188"/>
      <c r="I96" s="186" t="s">
        <v>327</v>
      </c>
      <c r="J96" s="189"/>
      <c r="K96" s="190"/>
      <c r="L96" s="186" t="s">
        <v>236</v>
      </c>
      <c r="M96" s="189"/>
      <c r="N96" s="190"/>
      <c r="O96" s="228" t="s">
        <v>330</v>
      </c>
      <c r="P96" s="191"/>
    </row>
    <row r="97" spans="1:16" s="12" customFormat="1" ht="57" x14ac:dyDescent="0.45">
      <c r="A97" s="183"/>
      <c r="B97" s="207" t="s">
        <v>196</v>
      </c>
      <c r="C97" s="204" t="s">
        <v>197</v>
      </c>
      <c r="D97" s="13"/>
      <c r="F97" s="186" t="s">
        <v>331</v>
      </c>
      <c r="G97" s="187"/>
      <c r="H97" s="188"/>
      <c r="I97" s="186" t="s">
        <v>327</v>
      </c>
      <c r="J97" s="189"/>
      <c r="K97" s="190"/>
      <c r="L97" s="186" t="s">
        <v>236</v>
      </c>
      <c r="M97" s="189"/>
      <c r="N97" s="190"/>
      <c r="O97" s="228" t="s">
        <v>332</v>
      </c>
      <c r="P97" s="191"/>
    </row>
    <row r="98" spans="1:16" s="12" customFormat="1" ht="57" x14ac:dyDescent="0.45">
      <c r="A98" s="183"/>
      <c r="B98" s="207" t="s">
        <v>198</v>
      </c>
      <c r="C98" s="204" t="s">
        <v>199</v>
      </c>
      <c r="D98" s="13"/>
      <c r="F98" s="186" t="s">
        <v>333</v>
      </c>
      <c r="G98" s="187"/>
      <c r="H98" s="188"/>
      <c r="I98" s="186" t="s">
        <v>316</v>
      </c>
      <c r="J98" s="189"/>
      <c r="K98" s="190"/>
      <c r="L98" s="186" t="s">
        <v>236</v>
      </c>
      <c r="M98" s="189"/>
      <c r="N98" s="190"/>
      <c r="O98" s="228" t="s">
        <v>328</v>
      </c>
      <c r="P98" s="191"/>
    </row>
    <row r="99" spans="1:16" s="178" customFormat="1" x14ac:dyDescent="0.45">
      <c r="A99" s="176"/>
      <c r="B99" s="177"/>
      <c r="C99" s="176"/>
      <c r="F99" s="179"/>
      <c r="G99" s="180"/>
      <c r="H99" s="180"/>
      <c r="I99" s="179"/>
      <c r="J99" s="181"/>
      <c r="K99" s="181"/>
      <c r="L99" s="179"/>
      <c r="M99" s="181"/>
      <c r="N99" s="181"/>
      <c r="O99" s="179"/>
      <c r="P99" s="182"/>
    </row>
    <row r="100" spans="1:16" s="210" customFormat="1" x14ac:dyDescent="0.45">
      <c r="A100" s="233"/>
      <c r="B100" s="207">
        <v>8</v>
      </c>
      <c r="C100" s="240" t="s">
        <v>200</v>
      </c>
      <c r="D100" s="209"/>
      <c r="F100" s="211"/>
      <c r="G100" s="212"/>
      <c r="H100" s="213"/>
      <c r="I100" s="211"/>
      <c r="J100" s="214"/>
      <c r="K100" s="215"/>
      <c r="L100" s="211"/>
      <c r="M100" s="214"/>
      <c r="N100" s="215"/>
      <c r="O100" s="211"/>
      <c r="P100" s="217"/>
    </row>
    <row r="101" spans="1:16" s="210" customFormat="1" ht="57" x14ac:dyDescent="0.45">
      <c r="A101" s="233"/>
      <c r="B101" s="207">
        <v>8.1</v>
      </c>
      <c r="C101" s="208" t="s">
        <v>201</v>
      </c>
      <c r="D101" s="209"/>
      <c r="F101" s="211" t="s">
        <v>334</v>
      </c>
      <c r="G101" s="212"/>
      <c r="H101" s="213"/>
      <c r="I101" s="211" t="s">
        <v>335</v>
      </c>
      <c r="J101" s="214"/>
      <c r="K101" s="215"/>
      <c r="L101" s="211" t="s">
        <v>236</v>
      </c>
      <c r="M101" s="214"/>
      <c r="N101" s="215"/>
      <c r="O101" s="235" t="s">
        <v>336</v>
      </c>
      <c r="P101" s="217"/>
    </row>
    <row r="102" spans="1:16" s="210" customFormat="1" ht="71.25" x14ac:dyDescent="0.45">
      <c r="A102" s="233"/>
      <c r="B102" s="207">
        <v>8.1999999999999993</v>
      </c>
      <c r="C102" s="208" t="s">
        <v>202</v>
      </c>
      <c r="D102" s="209"/>
      <c r="F102" s="211" t="s">
        <v>337</v>
      </c>
      <c r="G102" s="212"/>
      <c r="H102" s="213"/>
      <c r="I102" s="211" t="s">
        <v>335</v>
      </c>
      <c r="J102" s="214"/>
      <c r="K102" s="215"/>
      <c r="L102" s="211" t="s">
        <v>236</v>
      </c>
      <c r="M102" s="214"/>
      <c r="N102" s="215"/>
      <c r="O102" s="235" t="s">
        <v>338</v>
      </c>
      <c r="P102" s="217"/>
    </row>
    <row r="103" spans="1:16" s="210" customFormat="1" ht="71.25" x14ac:dyDescent="0.45">
      <c r="A103" s="233"/>
      <c r="B103" s="207">
        <v>8.3000000000000007</v>
      </c>
      <c r="C103" s="208" t="s">
        <v>203</v>
      </c>
      <c r="D103" s="209"/>
      <c r="F103" s="211" t="s">
        <v>339</v>
      </c>
      <c r="G103" s="212"/>
      <c r="H103" s="213"/>
      <c r="I103" s="211" t="s">
        <v>340</v>
      </c>
      <c r="J103" s="214"/>
      <c r="K103" s="215"/>
      <c r="L103" s="211" t="s">
        <v>236</v>
      </c>
      <c r="M103" s="214"/>
      <c r="N103" s="215"/>
      <c r="O103" s="235" t="s">
        <v>336</v>
      </c>
      <c r="P103" s="217"/>
    </row>
    <row r="104" spans="1:16" s="210" customFormat="1" ht="85.5" x14ac:dyDescent="0.45">
      <c r="A104" s="233"/>
      <c r="B104" s="207">
        <v>8.4</v>
      </c>
      <c r="C104" s="208" t="s">
        <v>204</v>
      </c>
      <c r="D104" s="209"/>
      <c r="F104" s="211" t="s">
        <v>341</v>
      </c>
      <c r="G104" s="212"/>
      <c r="H104" s="213"/>
      <c r="I104" s="211" t="s">
        <v>340</v>
      </c>
      <c r="J104" s="214"/>
      <c r="K104" s="215"/>
      <c r="L104" s="211" t="s">
        <v>236</v>
      </c>
      <c r="M104" s="214"/>
      <c r="N104" s="215"/>
      <c r="O104" s="235" t="s">
        <v>338</v>
      </c>
      <c r="P104" s="217"/>
    </row>
    <row r="105" spans="1:16" s="178" customFormat="1" x14ac:dyDescent="0.45">
      <c r="A105" s="176"/>
      <c r="B105" s="177"/>
      <c r="C105" s="176"/>
      <c r="F105" s="179"/>
      <c r="G105" s="180"/>
      <c r="H105" s="180"/>
      <c r="I105" s="179"/>
      <c r="J105" s="181"/>
      <c r="K105" s="181"/>
      <c r="L105" s="179"/>
      <c r="M105" s="181"/>
      <c r="N105" s="181"/>
      <c r="O105" s="179"/>
      <c r="P105" s="182"/>
    </row>
    <row r="106" spans="1:16" s="12" customFormat="1" x14ac:dyDescent="0.45">
      <c r="A106" s="183"/>
      <c r="B106" s="184">
        <v>9</v>
      </c>
      <c r="C106" s="185" t="s">
        <v>342</v>
      </c>
      <c r="D106" s="13"/>
      <c r="F106" s="186"/>
      <c r="G106" s="187"/>
      <c r="H106" s="188"/>
      <c r="I106" s="186"/>
      <c r="J106" s="189"/>
      <c r="K106" s="190"/>
      <c r="L106" s="186"/>
      <c r="M106" s="189"/>
      <c r="N106" s="190"/>
      <c r="O106" s="186"/>
      <c r="P106" s="191"/>
    </row>
    <row r="107" spans="1:16" s="12" customFormat="1" ht="71.25" x14ac:dyDescent="0.45">
      <c r="A107" s="183"/>
      <c r="B107" s="194">
        <v>9.1</v>
      </c>
      <c r="C107" s="192" t="s">
        <v>206</v>
      </c>
      <c r="D107" s="13"/>
      <c r="F107" s="186" t="s">
        <v>343</v>
      </c>
      <c r="G107" s="187"/>
      <c r="H107" s="188"/>
      <c r="I107" s="186" t="s">
        <v>267</v>
      </c>
      <c r="J107" s="189"/>
      <c r="K107" s="190"/>
      <c r="L107" s="186" t="s">
        <v>236</v>
      </c>
      <c r="M107" s="189"/>
      <c r="N107" s="190"/>
      <c r="O107" s="228" t="s">
        <v>344</v>
      </c>
      <c r="P107" s="191"/>
    </row>
    <row r="108" spans="1:16" s="12" customFormat="1" ht="71.25" x14ac:dyDescent="0.45">
      <c r="A108" s="183"/>
      <c r="B108" s="184">
        <v>9.1999999999999993</v>
      </c>
      <c r="C108" s="192" t="s">
        <v>207</v>
      </c>
      <c r="D108" s="13"/>
      <c r="F108" s="186" t="s">
        <v>345</v>
      </c>
      <c r="G108" s="187"/>
      <c r="H108" s="188"/>
      <c r="I108" s="186" t="s">
        <v>327</v>
      </c>
      <c r="J108" s="189"/>
      <c r="K108" s="190"/>
      <c r="L108" s="186" t="s">
        <v>236</v>
      </c>
      <c r="M108" s="189"/>
      <c r="N108" s="190"/>
      <c r="O108" s="228" t="s">
        <v>344</v>
      </c>
      <c r="P108" s="191"/>
    </row>
    <row r="109" spans="1:16" s="178" customFormat="1" x14ac:dyDescent="0.45">
      <c r="A109" s="176"/>
      <c r="B109" s="177"/>
      <c r="F109" s="179"/>
      <c r="G109" s="180"/>
      <c r="H109" s="180"/>
      <c r="I109" s="179"/>
      <c r="J109" s="181"/>
      <c r="K109" s="181"/>
      <c r="L109" s="179"/>
      <c r="M109" s="181"/>
      <c r="N109" s="181"/>
      <c r="O109" s="179"/>
      <c r="P109" s="182"/>
    </row>
    <row r="110" spans="1:16" x14ac:dyDescent="0.45">
      <c r="C110" s="10"/>
    </row>
    <row r="111" spans="1:16" x14ac:dyDescent="0.45">
      <c r="C111" s="10"/>
    </row>
    <row r="112" spans="1:16" x14ac:dyDescent="0.45">
      <c r="C112" s="10"/>
    </row>
    <row r="113" spans="3:3" x14ac:dyDescent="0.45">
      <c r="C113" s="10"/>
    </row>
  </sheetData>
  <mergeCells count="1">
    <mergeCell ref="C1:P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53DC-41EA-4CA3-9ED8-5557B354058B}">
  <sheetPr>
    <tabColor rgb="FFFFC000"/>
  </sheetPr>
  <dimension ref="B2:F13"/>
  <sheetViews>
    <sheetView showGridLines="0" workbookViewId="0">
      <selection activeCell="E4" sqref="E4"/>
    </sheetView>
  </sheetViews>
  <sheetFormatPr defaultRowHeight="14.25" x14ac:dyDescent="0.45"/>
  <cols>
    <col min="1" max="1" width="7" customWidth="1"/>
    <col min="2" max="2" width="25.53125" customWidth="1"/>
    <col min="3" max="4" width="10.796875" customWidth="1"/>
    <col min="5" max="5" width="60.796875" customWidth="1"/>
    <col min="6" max="6" width="62" customWidth="1"/>
  </cols>
  <sheetData>
    <row r="2" spans="2:6" ht="14.65" thickBot="1" x14ac:dyDescent="0.5"/>
    <row r="3" spans="2:6" s="82" customFormat="1" ht="28.5" x14ac:dyDescent="0.45">
      <c r="B3" s="84" t="s">
        <v>346</v>
      </c>
      <c r="C3" s="85" t="s">
        <v>347</v>
      </c>
      <c r="D3" s="85" t="s">
        <v>348</v>
      </c>
      <c r="E3" s="85" t="s">
        <v>349</v>
      </c>
      <c r="F3" s="86" t="s">
        <v>350</v>
      </c>
    </row>
    <row r="4" spans="2:6" ht="42.75" x14ac:dyDescent="0.45">
      <c r="B4" s="121" t="s">
        <v>351</v>
      </c>
      <c r="C4" s="83">
        <v>2005</v>
      </c>
      <c r="D4" s="83">
        <v>2025</v>
      </c>
      <c r="E4" s="147" t="s">
        <v>352</v>
      </c>
      <c r="F4" s="144" t="s">
        <v>353</v>
      </c>
    </row>
    <row r="5" spans="2:6" ht="42.75" x14ac:dyDescent="0.45">
      <c r="B5" s="121" t="s">
        <v>351</v>
      </c>
      <c r="C5" s="83">
        <v>2005</v>
      </c>
      <c r="D5" s="83">
        <v>2050</v>
      </c>
      <c r="E5" s="147" t="s">
        <v>354</v>
      </c>
      <c r="F5" s="144" t="s">
        <v>353</v>
      </c>
    </row>
    <row r="6" spans="2:6" x14ac:dyDescent="0.45">
      <c r="B6" s="87"/>
      <c r="C6" s="83"/>
      <c r="D6" s="83"/>
      <c r="E6" s="83"/>
      <c r="F6" s="88"/>
    </row>
    <row r="7" spans="2:6" ht="14.65" thickBot="1" x14ac:dyDescent="0.5">
      <c r="B7" s="92"/>
      <c r="C7" s="93"/>
      <c r="D7" s="93"/>
      <c r="E7" s="93"/>
      <c r="F7" s="94"/>
    </row>
    <row r="9" spans="2:6" x14ac:dyDescent="0.45">
      <c r="B9" s="89" t="s">
        <v>156</v>
      </c>
    </row>
    <row r="10" spans="2:6" x14ac:dyDescent="0.45">
      <c r="B10" s="90" t="s">
        <v>365</v>
      </c>
    </row>
    <row r="11" spans="2:6" x14ac:dyDescent="0.45">
      <c r="B11" s="90" t="s">
        <v>355</v>
      </c>
    </row>
    <row r="12" spans="2:6" x14ac:dyDescent="0.45">
      <c r="B12" s="91" t="s">
        <v>356</v>
      </c>
    </row>
    <row r="13" spans="2:6" x14ac:dyDescent="0.45">
      <c r="B13" s="90" t="s">
        <v>357</v>
      </c>
    </row>
  </sheetData>
  <hyperlinks>
    <hyperlink ref="F4" r:id="rId1" display="http://www.otpsustainability.com/" xr:uid="{BC6B1A07-2FC9-4D6E-9D24-692FDFFBBA5D}"/>
    <hyperlink ref="F5" r:id="rId2" display="http://www.otpsustainability.com/" xr:uid="{634014B6-4F33-4C72-95F9-D9D08953E106}"/>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7:D9"/>
  <sheetViews>
    <sheetView workbookViewId="0">
      <selection activeCell="D7" sqref="D7:D9"/>
    </sheetView>
  </sheetViews>
  <sheetFormatPr defaultRowHeight="14.25" x14ac:dyDescent="0.45"/>
  <cols>
    <col min="3" max="3" width="36.53125" customWidth="1"/>
  </cols>
  <sheetData>
    <row r="7" spans="3:4" x14ac:dyDescent="0.45">
      <c r="C7" t="s">
        <v>174</v>
      </c>
      <c r="D7" s="56" t="s">
        <v>358</v>
      </c>
    </row>
    <row r="8" spans="3:4" x14ac:dyDescent="0.45">
      <c r="C8" t="s">
        <v>175</v>
      </c>
      <c r="D8" s="57" t="s">
        <v>133</v>
      </c>
    </row>
    <row r="9" spans="3:4" x14ac:dyDescent="0.45">
      <c r="C9" t="s">
        <v>359</v>
      </c>
      <c r="D9" s="58" t="s">
        <v>39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2A2E49169E7048B903D9D8B8EBBFE6" ma:contentTypeVersion="2" ma:contentTypeDescription="Create a new document." ma:contentTypeScope="" ma:versionID="3742be63fe9bc0e7392fc26c27279579">
  <xsd:schema xmlns:xsd="http://www.w3.org/2001/XMLSchema" xmlns:xs="http://www.w3.org/2001/XMLSchema" xmlns:p="http://schemas.microsoft.com/office/2006/metadata/properties" xmlns:ns2="c8d90b1b-e01e-4b48-978c-05ef178c57f8" targetNamespace="http://schemas.microsoft.com/office/2006/metadata/properties" ma:root="true" ma:fieldsID="9e1c42846e67d0167ba25e92efd84d6c" ns2:_="">
    <xsd:import namespace="c8d90b1b-e01e-4b48-978c-05ef178c57f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d90b1b-e01e-4b48-978c-05ef178c57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189BDB-36E3-4B23-9C46-93D25600CDC7}">
  <ds:schemaRefs>
    <ds:schemaRef ds:uri="http://schemas.microsoft.com/sharepoint/v3/contenttype/forms"/>
  </ds:schemaRefs>
</ds:datastoreItem>
</file>

<file path=customXml/itemProps2.xml><?xml version="1.0" encoding="utf-8"?>
<ds:datastoreItem xmlns:ds="http://schemas.openxmlformats.org/officeDocument/2006/customXml" ds:itemID="{F78D5966-1C1C-4495-BFA4-0C981E8E23C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E78866C-0433-4E70-AD53-17F0796922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EEI Metrics</vt:lpstr>
      <vt:lpstr>EEI Definitions</vt:lpstr>
      <vt:lpstr>Emissions Reduction Goals</vt:lpstr>
      <vt:lpstr>Hidden_Lists</vt:lpstr>
      <vt:lpstr>list_GenerationBasis</vt:lpstr>
      <vt:lpstr>'EEI Metrics'!Print_Area</vt:lpstr>
      <vt:lpstr>'EEI Metrics'!Print_Titles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2023-01-27T20:42:47Z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0x010100DA2A2E49169E7048B903D9D8B8EBBFE6</vt:lpwstr>
  </property>
  <property fmtid="{D5CDD505-2E9C-101B-9397-08002B2CF9AE}" pid="4" nam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ies>
</file>