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ottertail4-my.sharepoint.com/personal/rrm2_otpco_com/Documents/Documents/ESG reporting/"/>
    </mc:Choice>
  </mc:AlternateContent>
  <xr:revisionPtr revIDLastSave="0" documentId="8_{89361948-4A0F-48D3-84F8-C9B579360B00}" xr6:coauthVersionLast="47" xr6:coauthVersionMax="47" xr10:uidLastSave="{00000000-0000-0000-0000-000000000000}"/>
  <bookViews>
    <workbookView xWindow="-120" yWindow="-120" windowWidth="29040" windowHeight="15840" xr2:uid="{2AE4B6B5-5D00-4776-8D7B-680377D388E6}"/>
  </bookViews>
  <sheets>
    <sheet name="2022 SASB Metric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9" i="1" l="1"/>
  <c r="C118" i="1"/>
  <c r="C117" i="1"/>
  <c r="C114" i="1"/>
  <c r="C24" i="1"/>
  <c r="C23" i="1"/>
  <c r="C19" i="1"/>
  <c r="C7" i="1"/>
  <c r="C6" i="1"/>
  <c r="C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tc={9EC50F4A-516B-4912-8C56-A8C8D29D5473}</author>
  </authors>
  <commentList>
    <comment ref="C84" authorId="0" shapeId="0" xr:uid="{9EC50F4A-516B-4912-8C56-A8C8D29D5473}">
      <text>
        <t xml:space="preserve">[Threaded comment]
Your version of Excel allows you to read this threaded comment; however, any edits to it will get removed if the file is opened in a newer version of Excel. Learn more: https://go.microsoft.com/fwlink/?linkid=870924
Comment:
    Round? </t>
      </text>
    </comment>
  </commentList>
</comments>
</file>

<file path=xl/sharedStrings.xml><?xml version="1.0" encoding="utf-8"?>
<sst xmlns="http://schemas.openxmlformats.org/spreadsheetml/2006/main" count="235" uniqueCount="180">
  <si>
    <t>Sustainability Disclosure Topics &amp; Accounting Metrics</t>
  </si>
  <si>
    <t>Greenhouse Gas Emissions &amp; Energy Resource Planning</t>
  </si>
  <si>
    <t>SASB Code</t>
  </si>
  <si>
    <t>Accounting Metric</t>
  </si>
  <si>
    <t>2022 Data</t>
  </si>
  <si>
    <t>Description</t>
  </si>
  <si>
    <t>IF-EU-110a.1</t>
  </si>
  <si>
    <t>(1) Gross global Scope 1 emissions, CO2e MT</t>
  </si>
  <si>
    <t>Generated GHG emissions</t>
  </si>
  <si>
    <t>(2) Percentage covered under emissions-limiting regulations, and</t>
  </si>
  <si>
    <t>State RPS goals exist, but no federal or state regulations limiting CO2e are currently in place</t>
  </si>
  <si>
    <t>(3) Percentage covered under emissions-reporting regulations</t>
  </si>
  <si>
    <t>Total GHG emissions minus small combustion turbines</t>
  </si>
  <si>
    <t>IF-EU-110a.2</t>
  </si>
  <si>
    <t>Power-delivery related GHG emissions, CO2e MT</t>
  </si>
  <si>
    <t>Generated + Purchased, including wholesale sales</t>
  </si>
  <si>
    <t>IF-EU-110a.3</t>
  </si>
  <si>
    <t>Short/long term plans to manage emissions</t>
  </si>
  <si>
    <t>Our owned or contracted energy generation is targeted to be 50% renewable by 2025. Based on forecasted dispatch levels of both Big Stone Plant and Coyote Station, our target is to reduce carbon emissions from generation resources we own 50 percent from 2005 levels by 2025 and 97 percent by 2050. We will achieve these targets while keeping residential rates among the lowest in the nation.</t>
  </si>
  <si>
    <t>IF-EU-110a.4</t>
  </si>
  <si>
    <t>(1) Number of customers served in markets subject to renewable portfolio standards (RPS), and</t>
  </si>
  <si>
    <t>MN is our only state with a RPS. ND &amp; SD have voluntary renewable energy objectives (REO) or renewable energy standards (RES).</t>
  </si>
  <si>
    <t>(2) percentage fulfillment of RPS target by market</t>
  </si>
  <si>
    <t xml:space="preserve">Resource Planning.  OTP did not meet the MN small scale solar requirement in 2021.  </t>
  </si>
  <si>
    <t>Air Quality</t>
  </si>
  <si>
    <t>Air emissions of the following:</t>
  </si>
  <si>
    <t>Metric Tons</t>
  </si>
  <si>
    <t>Percentage within or near urbanized areas</t>
  </si>
  <si>
    <t>IF-EU-120a.1</t>
  </si>
  <si>
    <t>NOx</t>
  </si>
  <si>
    <r>
      <t>SOx (SO</t>
    </r>
    <r>
      <rPr>
        <sz val="9"/>
        <color theme="1"/>
        <rFont val="Calibri"/>
        <family val="2"/>
        <scheme val="minor"/>
      </rPr>
      <t>2</t>
    </r>
    <r>
      <rPr>
        <sz val="11"/>
        <color theme="1"/>
        <rFont val="Calibri"/>
        <family val="2"/>
        <scheme val="minor"/>
      </rPr>
      <t>)</t>
    </r>
  </si>
  <si>
    <t>PM10</t>
  </si>
  <si>
    <t>Lead</t>
  </si>
  <si>
    <t>Mercury</t>
  </si>
  <si>
    <t>Water Management</t>
  </si>
  <si>
    <t>IF-EU-140a.1</t>
  </si>
  <si>
    <t>(1) Total water withdrawn, thousand cubic meters</t>
  </si>
  <si>
    <t>(2) Total water consumed, thousand cubic meters</t>
  </si>
  <si>
    <t>Percentage of Each in Regions with High or Extremely High Baseline Water Stress</t>
  </si>
  <si>
    <t>IF-EU-140a.2</t>
  </si>
  <si>
    <t>Number of incidents of non-compliance associated with water quality and/or quality permits, standards, and regulation</t>
  </si>
  <si>
    <t>OTP was not subject to any fines, formal enforcement orders, and/or other penalties for water-related regulatory violations in 2022.</t>
  </si>
  <si>
    <t>IF-EU-140a.3</t>
  </si>
  <si>
    <t>Description of water management risks and discussion of strategies and practices to mitigate those risks</t>
  </si>
  <si>
    <t xml:space="preserve">The majority of OTP's service territory is located in areas classified as Low to Medium-high overall water risk. There is one service territory between Bismarck and Jamestown, North Dakota that is classified as High to Extremely high water risk. None of OTP's water withdrawal or consumption happens in that territory. </t>
  </si>
  <si>
    <t>Coal Ash Management</t>
  </si>
  <si>
    <t>IF-EU-150a.1</t>
  </si>
  <si>
    <t>Amount of coal combustion residuals (CCR) generated (MT), percentage recycled</t>
  </si>
  <si>
    <t>115,127; 26.2%</t>
  </si>
  <si>
    <t>IF-EU-150a.2</t>
  </si>
  <si>
    <t>Total number of coal combustion residuals (CCR) impoundments, broken down by hazard potential classification and structural integrity assessment</t>
  </si>
  <si>
    <t xml:space="preserve">All CCR impoundments have been "clean closed". </t>
  </si>
  <si>
    <t>Data Table for IF-EU-150a.2</t>
  </si>
  <si>
    <t>Less than Low Hazard Potential</t>
  </si>
  <si>
    <t>Low Hazard Potential</t>
  </si>
  <si>
    <t>Significant Hazard Potential</t>
  </si>
  <si>
    <t>Satisfactory</t>
  </si>
  <si>
    <t>Fair</t>
  </si>
  <si>
    <t>Poor</t>
  </si>
  <si>
    <t>Unsatisfactory</t>
  </si>
  <si>
    <t>Not Applicable</t>
  </si>
  <si>
    <t>Energy Affordability</t>
  </si>
  <si>
    <t>IF-EU-240a.1</t>
  </si>
  <si>
    <t>Minnesota</t>
  </si>
  <si>
    <t>(1) 10.91</t>
  </si>
  <si>
    <t>Average retail electric rate for (USD/kWh):</t>
  </si>
  <si>
    <t>(2) 10.31</t>
  </si>
  <si>
    <t>(3) 6.70</t>
  </si>
  <si>
    <t>(1) Residential</t>
  </si>
  <si>
    <t>North Dakota</t>
  </si>
  <si>
    <t>(2) commercial, and</t>
  </si>
  <si>
    <t>(1) 10.83</t>
  </si>
  <si>
    <t>(3) industrial customers</t>
  </si>
  <si>
    <t>(2) 10.13</t>
  </si>
  <si>
    <t>(3) 6.31</t>
  </si>
  <si>
    <t>South Dakota</t>
  </si>
  <si>
    <t>(2) 9.55</t>
  </si>
  <si>
    <t>(3) 7.05</t>
  </si>
  <si>
    <t>IF-EU-240a.2</t>
  </si>
  <si>
    <t>(1) 60.91</t>
  </si>
  <si>
    <t>Typical monthly electric bill for residential customers for:</t>
  </si>
  <si>
    <t>(2) 111.07</t>
  </si>
  <si>
    <t>(1) 500 kWh and</t>
  </si>
  <si>
    <t>(1) 61.83</t>
  </si>
  <si>
    <t>(2) 1,000 kWh of electricity delivered per month</t>
  </si>
  <si>
    <t>(2) 108.25</t>
  </si>
  <si>
    <t>(1) 58.93</t>
  </si>
  <si>
    <t>(2) 107.72</t>
  </si>
  <si>
    <t>IF-EU-240a.3</t>
  </si>
  <si>
    <t>807</t>
  </si>
  <si>
    <t>(1) Number of residential customer electric disconnections for nonpayment, and</t>
  </si>
  <si>
    <t>64%</t>
  </si>
  <si>
    <t>1288</t>
  </si>
  <si>
    <t>(2) percentage reconnected within 30 days</t>
  </si>
  <si>
    <t>65%</t>
  </si>
  <si>
    <t>260</t>
  </si>
  <si>
    <t>77%</t>
  </si>
  <si>
    <t>IF-EU-240a.4</t>
  </si>
  <si>
    <t>Discussion of impact external factors on customer affordability of electricity, including the economic conditions of the service territory</t>
  </si>
  <si>
    <t xml:space="preserve">Otter Tail Power Company serves a very sparsely populated part of rural Minnesota, North Dakota, and South Dakota. Many of the small towns we serve are threatened by population decline, which requires fewer citizens to share a larger portion of infrastructure costs. Otter Tail Power works to invest in these communities and in 2021, we contributed over $700 million in direct economic value in the communties we serve. We remain committed to keeping our electric rates lower than the national average and working to create new opportunities in our communities. </t>
  </si>
  <si>
    <t>See discussion of economic development &amp; value as well as electric rates.</t>
  </si>
  <si>
    <t>Workforce Health &amp; Safety</t>
  </si>
  <si>
    <t>IF-EU-320a.1</t>
  </si>
  <si>
    <t>(1) Total Recordable Incident Rate (TRIR)</t>
  </si>
  <si>
    <t>(2) Fatality Rate, and</t>
  </si>
  <si>
    <t>(3) Near Miss Frequency Rate (NMFR)</t>
  </si>
  <si>
    <t>Not Calculated</t>
  </si>
  <si>
    <t>(statistic count x 200,000)/hours worked; (42 incidents x 200,000)/1,491,143 hours</t>
  </si>
  <si>
    <t>End-Use Efficiency &amp; Demand</t>
  </si>
  <si>
    <t>IF-EU-420a.1</t>
  </si>
  <si>
    <t>Percentage of electric utility revenues from rate structures that:</t>
  </si>
  <si>
    <t>0%</t>
  </si>
  <si>
    <t>(1) Are decoupled</t>
  </si>
  <si>
    <t>(2) Contain a lost revenue adjustment mechanism (LRAM)</t>
  </si>
  <si>
    <t>IF-EU-420a.2</t>
  </si>
  <si>
    <t>Percentage of electric load served by smart grid technology</t>
  </si>
  <si>
    <t>Customers enrolled in automated load management.  By the end of 2024, OTP intends to have 100% of customers served by smart meters.</t>
  </si>
  <si>
    <t>IF-EU-420a.3</t>
  </si>
  <si>
    <t>Customer electricity savings (MWh) from efficiency measures, by market</t>
  </si>
  <si>
    <t>MN: 50,557.2 MWh</t>
  </si>
  <si>
    <t>Figures from MN CIP and SD EEP programs. OTP is not allowed recovery of conservation expenses in its ND service area. However, OTP is allowed recovery on load management expense to incentivize and promote load management rates and programs. OTP has found that demand-side management programs like load management provide multiple benefits to customers with the primary benefit being less generation resources being needed to meet the customers' electrical energy needs. Furthermore, OTP offers incentives and dynamic rates through its many demand-side management programs offered in MN, ND, and SD.  OTP offers its customers one of the most robust demand-side management portfolio of programs in the nation.  Customer participation and utilization of OTP's demand-side management programs and dynamic rates is wide-spread including Residential, Commercial, Industrial, and Low-Income customers.</t>
  </si>
  <si>
    <t>ND: N/A</t>
  </si>
  <si>
    <t>SD: 6,067.6 MWh</t>
  </si>
  <si>
    <t>Nuclear Safety &amp; Emergency Management</t>
  </si>
  <si>
    <t>IF-EU-540a.1</t>
  </si>
  <si>
    <t>Total number of nuclear power units, broken down by U.S. Nuclear Regulatory Commission (NRC) Action Matrix Column</t>
  </si>
  <si>
    <t>N/A</t>
  </si>
  <si>
    <t>IF-EU-540a.2</t>
  </si>
  <si>
    <t>Description of efforts to manage nuclear safety and emergency preparedness</t>
  </si>
  <si>
    <t>Grid Resiliency</t>
  </si>
  <si>
    <t>IF-EU-550a.1</t>
  </si>
  <si>
    <t>Number of incidents of non-compliance with physical and/or cybersecurity standards or regulations</t>
  </si>
  <si>
    <t>Confidential</t>
  </si>
  <si>
    <t>IF-EU-550a.2</t>
  </si>
  <si>
    <t>(1) System Average Interruption Duration Index (SAIDI), inclusive of major event days</t>
  </si>
  <si>
    <t>Goal - 85 minutes/customer</t>
  </si>
  <si>
    <t>(2) System Average Interruption Frequency Index (SAIFI), inclusive of major event days</t>
  </si>
  <si>
    <t>Goal - 1.2 interruptions/customer</t>
  </si>
  <si>
    <t>(3) Customer Average Interruption Duration Index (CAIDI), inclusive of major event days</t>
  </si>
  <si>
    <t>Goal - 70 minutes/interruption</t>
  </si>
  <si>
    <t>Activity Metrics Section</t>
  </si>
  <si>
    <t>Activity Metrics</t>
  </si>
  <si>
    <t>Activity Metric</t>
  </si>
  <si>
    <t>IF-EU-000.A</t>
  </si>
  <si>
    <t>Number of Customers Served:</t>
  </si>
  <si>
    <t>Includes Farms</t>
  </si>
  <si>
    <t>(2) Commercial; and</t>
  </si>
  <si>
    <t>Small/Large Commercial and streetlighting</t>
  </si>
  <si>
    <t>(3) Industrial</t>
  </si>
  <si>
    <t>"Large Commercial - Malting and Pipelines"</t>
  </si>
  <si>
    <t>IF-EU-000.B</t>
  </si>
  <si>
    <t>Total electricity delivered (kWh)to:</t>
  </si>
  <si>
    <t>(2) Commercial</t>
  </si>
  <si>
    <t>(4) All other retail customers, and</t>
  </si>
  <si>
    <t>"Other"</t>
  </si>
  <si>
    <t>(5) Wholesale customers</t>
  </si>
  <si>
    <t>"Sale for Resale"</t>
  </si>
  <si>
    <t>IF-EU-000.C</t>
  </si>
  <si>
    <t>Length of transmission and distribution lines</t>
  </si>
  <si>
    <t>&gt;9000 miles</t>
  </si>
  <si>
    <t>Whole or partial ownership</t>
  </si>
  <si>
    <t>IF-EU-000.D</t>
  </si>
  <si>
    <t>Total electricity generated (MWh), percentage by major energy source</t>
  </si>
  <si>
    <t>1,661,022; 29.65%</t>
  </si>
  <si>
    <t>Coal</t>
  </si>
  <si>
    <t>156,527; 2.79%</t>
  </si>
  <si>
    <t>Natural Gas</t>
  </si>
  <si>
    <t>1,049; 0.00%</t>
  </si>
  <si>
    <t>Oil</t>
  </si>
  <si>
    <t>12,855; 0.23%</t>
  </si>
  <si>
    <t>Hydro</t>
  </si>
  <si>
    <t>827; 0.01%</t>
  </si>
  <si>
    <t>Solar</t>
  </si>
  <si>
    <t>1,404,399; 25.07%</t>
  </si>
  <si>
    <t>Wind</t>
  </si>
  <si>
    <t>Percentage in regulated markets</t>
  </si>
  <si>
    <t>Within an ISO and under the regulation of a state Public Utility Commission</t>
  </si>
  <si>
    <t>IF-EU-000.E</t>
  </si>
  <si>
    <t>Total wholesale electricity purchased (MWh)</t>
  </si>
  <si>
    <t>Market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</si>
</sst>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9"/>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75">
    <xf numFmtId="0" fontId="0" fillId="0" borderId="0" xfId="0"/>
    <xf numFmtId="0" fontId="0" fillId="3" borderId="0" xfId="0" applyFill="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3" fontId="0" fillId="4" borderId="1" xfId="0" applyNumberFormat="1" applyFill="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vertical="center"/>
    </xf>
    <xf numFmtId="0" fontId="5" fillId="0" borderId="0" xfId="0" applyFont="1"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4" fontId="0" fillId="4" borderId="1" xfId="0" applyNumberFormat="1" applyFill="1" applyBorder="1" applyAlignment="1">
      <alignment horizontal="center" vertical="center"/>
    </xf>
    <xf numFmtId="4" fontId="0" fillId="0" borderId="1" xfId="0" applyNumberFormat="1" applyBorder="1" applyAlignment="1">
      <alignment horizontal="center" vertical="center"/>
    </xf>
    <xf numFmtId="165" fontId="0" fillId="0" borderId="0" xfId="0" applyNumberFormat="1" applyAlignment="1">
      <alignment horizontal="center"/>
    </xf>
    <xf numFmtId="0" fontId="0" fillId="0" borderId="0" xfId="0" applyAlignment="1">
      <alignment horizontal="center"/>
    </xf>
    <xf numFmtId="0" fontId="0" fillId="0" borderId="3" xfId="0" applyBorder="1" applyAlignment="1">
      <alignment horizontal="center" vertical="center"/>
    </xf>
    <xf numFmtId="9" fontId="0" fillId="4" borderId="5" xfId="0" applyNumberFormat="1" applyFill="1" applyBorder="1" applyAlignment="1">
      <alignment horizontal="center" vertical="center"/>
    </xf>
    <xf numFmtId="0" fontId="0" fillId="0" borderId="2" xfId="0" applyBorder="1" applyAlignment="1">
      <alignment vertical="center" wrapText="1"/>
    </xf>
    <xf numFmtId="0" fontId="0" fillId="4" borderId="0" xfId="0" applyFill="1" applyAlignment="1">
      <alignment horizontal="center" vertical="center" wrapText="1"/>
    </xf>
    <xf numFmtId="0" fontId="0" fillId="0" borderId="2" xfId="0" applyBorder="1" applyAlignment="1">
      <alignment vertical="center"/>
    </xf>
    <xf numFmtId="0" fontId="0" fillId="4" borderId="1" xfId="0" applyFill="1" applyBorder="1" applyAlignment="1">
      <alignment vertical="center" wrapText="1"/>
    </xf>
    <xf numFmtId="0" fontId="0" fillId="0" borderId="3" xfId="0" applyBorder="1" applyAlignment="1">
      <alignment vertical="center" wrapText="1"/>
    </xf>
    <xf numFmtId="0" fontId="0" fillId="3" borderId="1" xfId="0" applyFill="1" applyBorder="1"/>
    <xf numFmtId="0" fontId="0" fillId="3" borderId="1" xfId="0" applyFill="1" applyBorder="1" applyAlignment="1">
      <alignment vertical="center" wrapText="1"/>
    </xf>
    <xf numFmtId="0" fontId="0" fillId="3" borderId="6" xfId="0" applyFill="1" applyBorder="1" applyAlignment="1">
      <alignment horizontal="center" vertical="center"/>
    </xf>
    <xf numFmtId="0" fontId="0" fillId="4" borderId="0" xfId="0" applyFill="1" applyAlignment="1">
      <alignment vertical="center"/>
    </xf>
    <xf numFmtId="49" fontId="0" fillId="0" borderId="1" xfId="0" applyNumberFormat="1" applyBorder="1" applyAlignment="1">
      <alignment vertical="center"/>
    </xf>
    <xf numFmtId="0" fontId="0" fillId="4" borderId="7" xfId="0" applyFill="1" applyBorder="1" applyAlignment="1">
      <alignment vertical="center"/>
    </xf>
    <xf numFmtId="0" fontId="0" fillId="4" borderId="3" xfId="0" applyFill="1" applyBorder="1" applyAlignment="1">
      <alignment vertical="center" wrapText="1"/>
    </xf>
    <xf numFmtId="0" fontId="0" fillId="4" borderId="4" xfId="0" applyFill="1" applyBorder="1" applyAlignment="1">
      <alignment vertical="center" wrapText="1"/>
    </xf>
    <xf numFmtId="0" fontId="0" fillId="4" borderId="4"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5" fillId="0" borderId="1" xfId="2" applyFont="1" applyFill="1" applyBorder="1" applyAlignment="1">
      <alignment horizontal="center" vertical="center" wrapText="1"/>
    </xf>
    <xf numFmtId="0" fontId="0" fillId="0" borderId="7" xfId="0" applyBorder="1"/>
    <xf numFmtId="2" fontId="0" fillId="0" borderId="2" xfId="0" applyNumberFormat="1" applyBorder="1" applyAlignment="1">
      <alignment horizontal="center" vertical="center"/>
    </xf>
    <xf numFmtId="164" fontId="0" fillId="0" borderId="6" xfId="1" applyNumberFormat="1" applyFont="1" applyFill="1" applyBorder="1" applyAlignment="1">
      <alignment horizontal="left" vertical="center"/>
    </xf>
    <xf numFmtId="9" fontId="0" fillId="0" borderId="6" xfId="1" applyFont="1" applyFill="1" applyBorder="1" applyAlignment="1">
      <alignment vertical="center"/>
    </xf>
    <xf numFmtId="49" fontId="0" fillId="0" borderId="6" xfId="0" applyNumberFormat="1" applyBorder="1" applyAlignment="1">
      <alignment vertical="center"/>
    </xf>
    <xf numFmtId="0" fontId="0" fillId="0" borderId="1" xfId="0" applyBorder="1" applyAlignment="1">
      <alignment horizontal="lef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horizontal="left" vertical="center"/>
    </xf>
    <xf numFmtId="3" fontId="0" fillId="0" borderId="1" xfId="0" applyNumberForma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9" fontId="0" fillId="0" borderId="1" xfId="0" applyNumberFormat="1" applyBorder="1" applyAlignment="1">
      <alignment horizontal="center" vertical="center" wrapText="1"/>
    </xf>
    <xf numFmtId="0" fontId="0" fillId="3" borderId="1" xfId="0" applyFill="1" applyBorder="1" applyAlignment="1">
      <alignment horizontal="center" vertical="center"/>
    </xf>
    <xf numFmtId="0" fontId="4" fillId="0" borderId="0" xfId="0" applyFont="1" applyAlignment="1">
      <alignment horizontal="center"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0" fillId="5" borderId="1" xfId="0" applyFill="1" applyBorder="1" applyAlignment="1">
      <alignment horizontal="left" vertical="center"/>
    </xf>
    <xf numFmtId="0" fontId="0" fillId="4" borderId="4" xfId="0" applyFill="1" applyBorder="1" applyAlignment="1">
      <alignment horizontal="left" vertical="center" wrapText="1"/>
    </xf>
    <xf numFmtId="49" fontId="0" fillId="5" borderId="1" xfId="0" applyNumberFormat="1" applyFill="1" applyBorder="1" applyAlignment="1">
      <alignment horizontal="left" vertical="center" wrapText="1"/>
    </xf>
    <xf numFmtId="49" fontId="0" fillId="5" borderId="1" xfId="0" applyNumberFormat="1" applyFill="1" applyBorder="1" applyAlignment="1">
      <alignment horizontal="left" vertical="center"/>
    </xf>
    <xf numFmtId="49" fontId="0" fillId="5" borderId="6" xfId="0" applyNumberFormat="1" applyFill="1" applyBorder="1" applyAlignment="1">
      <alignment horizontal="left" vertical="center"/>
    </xf>
    <xf numFmtId="49" fontId="0" fillId="5" borderId="5" xfId="0" applyNumberFormat="1" applyFill="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5" borderId="6" xfId="0" applyFill="1" applyBorder="1" applyAlignment="1">
      <alignment horizontal="left" vertical="center" wrapText="1"/>
    </xf>
    <xf numFmtId="0" fontId="0" fillId="5" borderId="5" xfId="0"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vt1\Documentum\Viewed\ESG%20Calculations%20-%20SASB%20Addition.xlsx" TargetMode="External"/><Relationship Id="rId1" Type="http://schemas.openxmlformats.org/officeDocument/2006/relationships/externalLinkPath" Target="file:///C:\Users\mvt1\Documentum\Viewed\ESG%20Calculations%20-%20SASB%20Add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Tab"/>
      <sheetName val="2005"/>
      <sheetName val="2014"/>
      <sheetName val="2015"/>
      <sheetName val="2016"/>
      <sheetName val="2017"/>
      <sheetName val="2018"/>
      <sheetName val="2019 FORECAST"/>
      <sheetName val="2019 Actual"/>
      <sheetName val="2020 SASB Metrics"/>
      <sheetName val="2020 Actual"/>
      <sheetName val="2020 FORECAST"/>
      <sheetName val="2021 Actual"/>
      <sheetName val="2021 FORECAST"/>
      <sheetName val="2021 SASB Metrics"/>
      <sheetName val="2022 (projected)"/>
      <sheetName val="2022 Forecast"/>
      <sheetName val="2022 Actual"/>
      <sheetName val="2022 SASB Metrics"/>
      <sheetName val="2023 FORECAST"/>
      <sheetName val="2025 FORECAST (Q3 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7">
          <cell r="B17">
            <v>12.108843537414966</v>
          </cell>
        </row>
        <row r="22">
          <cell r="J22">
            <v>3283167.3864341993</v>
          </cell>
        </row>
        <row r="23">
          <cell r="F23">
            <v>325.21148249999999</v>
          </cell>
        </row>
        <row r="24">
          <cell r="H24">
            <v>2010.3420121564004</v>
          </cell>
        </row>
        <row r="25">
          <cell r="H25">
            <v>2236650.9104330381</v>
          </cell>
        </row>
        <row r="39">
          <cell r="B39">
            <v>968.7</v>
          </cell>
        </row>
        <row r="41">
          <cell r="B41">
            <v>31.9</v>
          </cell>
        </row>
      </sheetData>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person displayName="Johnson, Brittney C." id="{D1A79F87-9ABF-4233-9A39-319E77E12575}" userId="S::bcj1@otpco.com::d2fff163-5c4a-4cd7-929f-fe5f388667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4" dT="2023-08-23T15:01:45.55" personId="{D1A79F87-9ABF-4233-9A39-319E77E12575}" id="{9EC50F4A-516B-4912-8C56-A8C8D29D5473}">
    <text xml:space="preserve">Round?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1B62-4D00-4881-BDFF-ED0080C028D6}">
  <sheetPr>
    <pageSetUpPr fitToPage="1"/>
  </sheetPr>
  <dimension ref="A1:E130"/>
  <sheetViews>
    <sheetView tabSelected="1" zoomScale="85" zoomScaleNormal="85" workbookViewId="0">
      <selection activeCell="H5" sqref="H5"/>
    </sheetView>
  </sheetViews>
  <sheetFormatPr defaultRowHeight="15" x14ac:dyDescent="0.25"/>
  <cols>
    <col min="1" max="1" width="14.140625" style="19" bestFit="1" customWidth="1"/>
    <col min="2" max="2" width="31.85546875" customWidth="1"/>
    <col min="3" max="3" width="21.85546875" bestFit="1" customWidth="1"/>
    <col min="4" max="4" width="33.5703125" customWidth="1"/>
    <col min="5" max="5" width="10.42578125" bestFit="1" customWidth="1"/>
  </cols>
  <sheetData>
    <row r="1" spans="1:4" ht="15.75" x14ac:dyDescent="0.25">
      <c r="A1" s="54" t="s">
        <v>0</v>
      </c>
      <c r="B1" s="54"/>
      <c r="C1" s="54"/>
      <c r="D1" s="54"/>
    </row>
    <row r="2" spans="1:4" x14ac:dyDescent="0.25">
      <c r="A2" s="55" t="s">
        <v>1</v>
      </c>
      <c r="B2" s="55"/>
      <c r="C2" s="55"/>
      <c r="D2" s="55"/>
    </row>
    <row r="3" spans="1:4" x14ac:dyDescent="0.25">
      <c r="A3" s="1" t="s">
        <v>2</v>
      </c>
      <c r="B3" s="1" t="s">
        <v>3</v>
      </c>
      <c r="C3" s="1" t="s">
        <v>4</v>
      </c>
      <c r="D3" s="1" t="s">
        <v>5</v>
      </c>
    </row>
    <row r="4" spans="1:4" ht="30" x14ac:dyDescent="0.25">
      <c r="A4" s="56" t="s">
        <v>6</v>
      </c>
      <c r="B4" s="3" t="s">
        <v>7</v>
      </c>
      <c r="C4" s="4">
        <f>'[1]2022 Actual'!H25+'[1]2022 Actual'!F23</f>
        <v>2236976.1219155383</v>
      </c>
      <c r="D4" s="5" t="s">
        <v>8</v>
      </c>
    </row>
    <row r="5" spans="1:4" ht="45" x14ac:dyDescent="0.25">
      <c r="A5" s="56"/>
      <c r="B5" s="3" t="s">
        <v>9</v>
      </c>
      <c r="C5" s="6">
        <v>0</v>
      </c>
      <c r="D5" s="3" t="s">
        <v>10</v>
      </c>
    </row>
    <row r="6" spans="1:4" ht="30" x14ac:dyDescent="0.25">
      <c r="A6" s="56"/>
      <c r="B6" s="3" t="s">
        <v>11</v>
      </c>
      <c r="C6" s="7">
        <f>('[1]2022 Actual'!H25-'[1]2022 Actual'!H24)/'[1]2022 Actual'!H25</f>
        <v>0.9991011820383866</v>
      </c>
      <c r="D6" s="5" t="s">
        <v>12</v>
      </c>
    </row>
    <row r="7" spans="1:4" ht="30" x14ac:dyDescent="0.25">
      <c r="A7" s="2" t="s">
        <v>13</v>
      </c>
      <c r="B7" s="3" t="s">
        <v>14</v>
      </c>
      <c r="C7" s="8">
        <f>'[1]2022 Actual'!J22</f>
        <v>3283167.3864341993</v>
      </c>
      <c r="D7" s="5" t="s">
        <v>15</v>
      </c>
    </row>
    <row r="8" spans="1:4" ht="346.5" customHeight="1" x14ac:dyDescent="0.25">
      <c r="A8" s="2" t="s">
        <v>16</v>
      </c>
      <c r="B8" s="3" t="s">
        <v>17</v>
      </c>
      <c r="C8" s="10" t="s">
        <v>18</v>
      </c>
      <c r="D8" s="2"/>
    </row>
    <row r="9" spans="1:4" ht="60" x14ac:dyDescent="0.25">
      <c r="A9" s="56" t="s">
        <v>19</v>
      </c>
      <c r="B9" s="3" t="s">
        <v>20</v>
      </c>
      <c r="C9" s="8">
        <v>62449</v>
      </c>
      <c r="D9" s="5" t="s">
        <v>21</v>
      </c>
    </row>
    <row r="10" spans="1:4" ht="90" customHeight="1" x14ac:dyDescent="0.25">
      <c r="A10" s="56"/>
      <c r="B10" s="3" t="s">
        <v>22</v>
      </c>
      <c r="C10" s="7">
        <v>1</v>
      </c>
      <c r="D10" s="3" t="s">
        <v>23</v>
      </c>
    </row>
    <row r="11" spans="1:4" x14ac:dyDescent="0.25">
      <c r="A11" s="11"/>
      <c r="B11" s="12"/>
      <c r="C11" s="13"/>
      <c r="D11" s="13"/>
    </row>
    <row r="12" spans="1:4" x14ac:dyDescent="0.25">
      <c r="A12" s="57" t="s">
        <v>24</v>
      </c>
      <c r="B12" s="57"/>
      <c r="C12" s="57"/>
      <c r="D12" s="57"/>
    </row>
    <row r="13" spans="1:4" x14ac:dyDescent="0.25">
      <c r="A13" s="53" t="s">
        <v>2</v>
      </c>
      <c r="B13" s="15" t="s">
        <v>3</v>
      </c>
      <c r="C13" s="53" t="s">
        <v>4</v>
      </c>
      <c r="D13" s="53"/>
    </row>
    <row r="14" spans="1:4" ht="30" x14ac:dyDescent="0.25">
      <c r="A14" s="53"/>
      <c r="B14" s="15" t="s">
        <v>25</v>
      </c>
      <c r="C14" s="14" t="s">
        <v>26</v>
      </c>
      <c r="D14" s="15" t="s">
        <v>27</v>
      </c>
    </row>
    <row r="15" spans="1:4" x14ac:dyDescent="0.25">
      <c r="A15" s="56" t="s">
        <v>28</v>
      </c>
      <c r="B15" s="9" t="s">
        <v>29</v>
      </c>
      <c r="C15" s="16">
        <v>2511.8000000000002</v>
      </c>
      <c r="D15" s="2">
        <v>0</v>
      </c>
    </row>
    <row r="16" spans="1:4" x14ac:dyDescent="0.25">
      <c r="A16" s="56"/>
      <c r="B16" s="9" t="s">
        <v>30</v>
      </c>
      <c r="C16" s="16">
        <v>4501.6899999999996</v>
      </c>
      <c r="D16" s="2">
        <v>0</v>
      </c>
    </row>
    <row r="17" spans="1:5" x14ac:dyDescent="0.25">
      <c r="A17" s="56"/>
      <c r="B17" s="9" t="s">
        <v>31</v>
      </c>
      <c r="C17" s="17">
        <v>42.78</v>
      </c>
      <c r="D17" s="2">
        <v>0</v>
      </c>
    </row>
    <row r="18" spans="1:5" x14ac:dyDescent="0.25">
      <c r="A18" s="56"/>
      <c r="B18" s="9" t="s">
        <v>32</v>
      </c>
      <c r="C18" s="17">
        <v>2.5000000000000001E-2</v>
      </c>
      <c r="D18" s="2">
        <v>0</v>
      </c>
    </row>
    <row r="19" spans="1:5" x14ac:dyDescent="0.25">
      <c r="A19" s="56"/>
      <c r="B19" s="9" t="s">
        <v>33</v>
      </c>
      <c r="C19" s="17">
        <f>'[1]2022 Actual'!B17/2000</f>
        <v>6.054421768707483E-3</v>
      </c>
      <c r="D19" s="2">
        <v>0</v>
      </c>
    </row>
    <row r="20" spans="1:5" x14ac:dyDescent="0.25">
      <c r="A20" s="11"/>
      <c r="B20" s="13"/>
      <c r="C20" s="13"/>
      <c r="D20" s="13"/>
    </row>
    <row r="21" spans="1:5" x14ac:dyDescent="0.25">
      <c r="A21" s="55" t="s">
        <v>34</v>
      </c>
      <c r="B21" s="55"/>
      <c r="C21" s="55"/>
      <c r="D21" s="55"/>
      <c r="E21" s="18"/>
    </row>
    <row r="22" spans="1:5" s="19" customFormat="1" x14ac:dyDescent="0.25">
      <c r="A22" s="1" t="s">
        <v>2</v>
      </c>
      <c r="B22" s="1" t="s">
        <v>3</v>
      </c>
      <c r="C22" s="1" t="s">
        <v>4</v>
      </c>
      <c r="D22" s="1" t="s">
        <v>5</v>
      </c>
      <c r="E22" s="18"/>
    </row>
    <row r="23" spans="1:5" ht="30" x14ac:dyDescent="0.25">
      <c r="A23" s="58" t="s">
        <v>35</v>
      </c>
      <c r="B23" s="3" t="s">
        <v>36</v>
      </c>
      <c r="C23" s="4">
        <f>('[1]2022 Actual'!B39+'[1]2022 Actual'!B41)*3785.41178</f>
        <v>3787683.0270679998</v>
      </c>
      <c r="D23" s="9"/>
    </row>
    <row r="24" spans="1:5" ht="30" x14ac:dyDescent="0.25">
      <c r="A24" s="59"/>
      <c r="B24" s="3" t="s">
        <v>37</v>
      </c>
      <c r="C24" s="4">
        <f>('[1]2022 Actual'!B39)*3785.41178</f>
        <v>3666928.3912860001</v>
      </c>
      <c r="D24" s="9"/>
    </row>
    <row r="25" spans="1:5" ht="45" x14ac:dyDescent="0.25">
      <c r="A25" s="60"/>
      <c r="B25" s="3" t="s">
        <v>38</v>
      </c>
      <c r="C25" s="21">
        <v>0</v>
      </c>
      <c r="D25" s="9"/>
    </row>
    <row r="26" spans="1:5" ht="105" x14ac:dyDescent="0.25">
      <c r="A26" s="2" t="s">
        <v>39</v>
      </c>
      <c r="B26" s="22" t="s">
        <v>40</v>
      </c>
      <c r="C26" s="23" t="s">
        <v>41</v>
      </c>
      <c r="D26" s="24"/>
    </row>
    <row r="27" spans="1:5" ht="219" customHeight="1" x14ac:dyDescent="0.25">
      <c r="A27" s="2" t="s">
        <v>42</v>
      </c>
      <c r="B27" s="3" t="s">
        <v>43</v>
      </c>
      <c r="C27" s="25" t="s">
        <v>44</v>
      </c>
      <c r="D27" s="9"/>
    </row>
    <row r="28" spans="1:5" x14ac:dyDescent="0.25">
      <c r="A28" s="11"/>
      <c r="B28" s="13"/>
      <c r="C28" s="13"/>
      <c r="D28" s="13"/>
    </row>
    <row r="29" spans="1:5" x14ac:dyDescent="0.25">
      <c r="A29" s="55" t="s">
        <v>45</v>
      </c>
      <c r="B29" s="55"/>
      <c r="C29" s="55"/>
      <c r="D29" s="55"/>
    </row>
    <row r="30" spans="1:5" s="19" customFormat="1" x14ac:dyDescent="0.25">
      <c r="A30" s="1" t="s">
        <v>2</v>
      </c>
      <c r="B30" s="1" t="s">
        <v>3</v>
      </c>
      <c r="C30" s="1" t="s">
        <v>4</v>
      </c>
      <c r="D30" s="1" t="s">
        <v>5</v>
      </c>
    </row>
    <row r="31" spans="1:5" ht="45" x14ac:dyDescent="0.25">
      <c r="A31" s="2" t="s">
        <v>46</v>
      </c>
      <c r="B31" s="3" t="s">
        <v>47</v>
      </c>
      <c r="C31" s="8" t="s">
        <v>48</v>
      </c>
      <c r="D31" s="9"/>
    </row>
    <row r="32" spans="1:5" ht="75" x14ac:dyDescent="0.25">
      <c r="A32" s="20" t="s">
        <v>49</v>
      </c>
      <c r="B32" s="26" t="s">
        <v>50</v>
      </c>
      <c r="C32" s="20"/>
      <c r="D32" s="12" t="s">
        <v>51</v>
      </c>
    </row>
    <row r="33" spans="1:4" x14ac:dyDescent="0.25">
      <c r="A33" s="61" t="s">
        <v>52</v>
      </c>
      <c r="B33" s="62"/>
      <c r="C33" s="62"/>
      <c r="D33" s="62"/>
    </row>
    <row r="34" spans="1:4" x14ac:dyDescent="0.25">
      <c r="A34" s="27"/>
      <c r="B34" s="28" t="s">
        <v>53</v>
      </c>
      <c r="C34" s="28" t="s">
        <v>54</v>
      </c>
      <c r="D34" s="28" t="s">
        <v>55</v>
      </c>
    </row>
    <row r="35" spans="1:4" x14ac:dyDescent="0.25">
      <c r="A35" s="27" t="s">
        <v>56</v>
      </c>
      <c r="B35" s="2"/>
      <c r="C35" s="5"/>
      <c r="D35" s="2"/>
    </row>
    <row r="36" spans="1:4" x14ac:dyDescent="0.25">
      <c r="A36" s="27" t="s">
        <v>57</v>
      </c>
      <c r="B36" s="2"/>
      <c r="C36" s="5"/>
      <c r="D36" s="2"/>
    </row>
    <row r="37" spans="1:4" x14ac:dyDescent="0.25">
      <c r="A37" s="27" t="s">
        <v>58</v>
      </c>
      <c r="B37" s="2"/>
      <c r="C37" s="5"/>
      <c r="D37" s="2"/>
    </row>
    <row r="38" spans="1:4" x14ac:dyDescent="0.25">
      <c r="A38" s="27" t="s">
        <v>59</v>
      </c>
      <c r="B38" s="2"/>
      <c r="C38" s="5"/>
      <c r="D38" s="2"/>
    </row>
    <row r="39" spans="1:4" x14ac:dyDescent="0.25">
      <c r="A39" s="27" t="s">
        <v>60</v>
      </c>
      <c r="B39" s="2"/>
      <c r="C39" s="5"/>
      <c r="D39" s="2"/>
    </row>
    <row r="40" spans="1:4" x14ac:dyDescent="0.25">
      <c r="A40" s="11"/>
      <c r="B40" s="13"/>
      <c r="C40" s="13"/>
      <c r="D40" s="13"/>
    </row>
    <row r="41" spans="1:4" x14ac:dyDescent="0.25">
      <c r="A41" s="55" t="s">
        <v>61</v>
      </c>
      <c r="B41" s="55"/>
      <c r="C41" s="55"/>
      <c r="D41" s="55"/>
    </row>
    <row r="42" spans="1:4" s="19" customFormat="1" x14ac:dyDescent="0.25">
      <c r="A42" s="14" t="s">
        <v>2</v>
      </c>
      <c r="B42" s="29" t="s">
        <v>3</v>
      </c>
      <c r="C42" s="14" t="s">
        <v>4</v>
      </c>
      <c r="D42" s="14" t="s">
        <v>5</v>
      </c>
    </row>
    <row r="43" spans="1:4" x14ac:dyDescent="0.25">
      <c r="A43" s="60" t="s">
        <v>62</v>
      </c>
      <c r="B43" s="30"/>
      <c r="C43" s="63" t="s">
        <v>63</v>
      </c>
      <c r="D43" s="63"/>
    </row>
    <row r="44" spans="1:4" x14ac:dyDescent="0.25">
      <c r="A44" s="56"/>
      <c r="B44" s="30"/>
      <c r="C44" s="31" t="s">
        <v>64</v>
      </c>
      <c r="D44" s="9"/>
    </row>
    <row r="45" spans="1:4" x14ac:dyDescent="0.25">
      <c r="A45" s="56"/>
      <c r="B45" s="64" t="s">
        <v>65</v>
      </c>
      <c r="C45" s="31" t="s">
        <v>66</v>
      </c>
      <c r="D45" s="9"/>
    </row>
    <row r="46" spans="1:4" x14ac:dyDescent="0.25">
      <c r="A46" s="56"/>
      <c r="B46" s="64"/>
      <c r="C46" s="31" t="s">
        <v>67</v>
      </c>
      <c r="D46" s="9"/>
    </row>
    <row r="47" spans="1:4" x14ac:dyDescent="0.25">
      <c r="A47" s="56"/>
      <c r="B47" s="30" t="s">
        <v>68</v>
      </c>
      <c r="C47" s="63" t="s">
        <v>69</v>
      </c>
      <c r="D47" s="63"/>
    </row>
    <row r="48" spans="1:4" x14ac:dyDescent="0.25">
      <c r="A48" s="56"/>
      <c r="B48" s="30" t="s">
        <v>70</v>
      </c>
      <c r="C48" s="31" t="s">
        <v>71</v>
      </c>
      <c r="D48" s="9"/>
    </row>
    <row r="49" spans="1:4" x14ac:dyDescent="0.25">
      <c r="A49" s="56"/>
      <c r="B49" s="30" t="s">
        <v>72</v>
      </c>
      <c r="C49" s="31" t="s">
        <v>73</v>
      </c>
      <c r="D49" s="9"/>
    </row>
    <row r="50" spans="1:4" x14ac:dyDescent="0.25">
      <c r="A50" s="56"/>
      <c r="B50" s="30"/>
      <c r="C50" s="31" t="s">
        <v>74</v>
      </c>
      <c r="D50" s="9"/>
    </row>
    <row r="51" spans="1:4" x14ac:dyDescent="0.25">
      <c r="A51" s="56"/>
      <c r="B51" s="30"/>
      <c r="C51" s="63" t="s">
        <v>75</v>
      </c>
      <c r="D51" s="63"/>
    </row>
    <row r="52" spans="1:4" x14ac:dyDescent="0.25">
      <c r="A52" s="56"/>
      <c r="B52" s="30"/>
      <c r="C52" s="31" t="s">
        <v>71</v>
      </c>
      <c r="D52" s="9"/>
    </row>
    <row r="53" spans="1:4" x14ac:dyDescent="0.25">
      <c r="A53" s="56"/>
      <c r="B53" s="30"/>
      <c r="C53" s="31" t="s">
        <v>76</v>
      </c>
      <c r="D53" s="9"/>
    </row>
    <row r="54" spans="1:4" x14ac:dyDescent="0.25">
      <c r="A54" s="56"/>
      <c r="B54" s="32"/>
      <c r="C54" s="31" t="s">
        <v>77</v>
      </c>
      <c r="D54" s="9"/>
    </row>
    <row r="55" spans="1:4" ht="15" customHeight="1" x14ac:dyDescent="0.25">
      <c r="A55" s="58" t="s">
        <v>78</v>
      </c>
      <c r="B55" s="33"/>
      <c r="C55" s="63" t="s">
        <v>63</v>
      </c>
      <c r="D55" s="63"/>
    </row>
    <row r="56" spans="1:4" x14ac:dyDescent="0.25">
      <c r="A56" s="59"/>
      <c r="B56" s="34"/>
      <c r="C56" s="31" t="s">
        <v>79</v>
      </c>
      <c r="D56" s="9"/>
    </row>
    <row r="57" spans="1:4" ht="14.45" customHeight="1" x14ac:dyDescent="0.25">
      <c r="A57" s="59"/>
      <c r="B57" s="64" t="s">
        <v>80</v>
      </c>
      <c r="C57" s="31" t="s">
        <v>81</v>
      </c>
      <c r="D57" s="9"/>
    </row>
    <row r="58" spans="1:4" x14ac:dyDescent="0.25">
      <c r="A58" s="59"/>
      <c r="B58" s="64"/>
      <c r="C58" s="63" t="s">
        <v>69</v>
      </c>
      <c r="D58" s="63"/>
    </row>
    <row r="59" spans="1:4" x14ac:dyDescent="0.25">
      <c r="A59" s="59"/>
      <c r="B59" s="34" t="s">
        <v>82</v>
      </c>
      <c r="C59" s="31" t="s">
        <v>83</v>
      </c>
      <c r="D59" s="9"/>
    </row>
    <row r="60" spans="1:4" x14ac:dyDescent="0.25">
      <c r="A60" s="59"/>
      <c r="B60" s="64" t="s">
        <v>84</v>
      </c>
      <c r="C60" s="31" t="s">
        <v>85</v>
      </c>
      <c r="D60" s="9"/>
    </row>
    <row r="61" spans="1:4" x14ac:dyDescent="0.25">
      <c r="A61" s="59"/>
      <c r="B61" s="64"/>
      <c r="C61" s="63" t="s">
        <v>75</v>
      </c>
      <c r="D61" s="63"/>
    </row>
    <row r="62" spans="1:4" x14ac:dyDescent="0.25">
      <c r="A62" s="59"/>
      <c r="B62" s="35"/>
      <c r="C62" s="31" t="s">
        <v>86</v>
      </c>
      <c r="D62" s="9"/>
    </row>
    <row r="63" spans="1:4" x14ac:dyDescent="0.25">
      <c r="A63" s="60"/>
      <c r="B63" s="36"/>
      <c r="C63" s="31" t="s">
        <v>87</v>
      </c>
      <c r="D63" s="9"/>
    </row>
    <row r="64" spans="1:4" x14ac:dyDescent="0.25">
      <c r="A64" s="58" t="s">
        <v>88</v>
      </c>
      <c r="B64" s="37"/>
      <c r="C64" s="65" t="s">
        <v>63</v>
      </c>
      <c r="D64" s="65"/>
    </row>
    <row r="65" spans="1:4" x14ac:dyDescent="0.25">
      <c r="A65" s="59"/>
      <c r="B65" s="35"/>
      <c r="C65" s="31" t="s">
        <v>89</v>
      </c>
      <c r="D65" s="9"/>
    </row>
    <row r="66" spans="1:4" x14ac:dyDescent="0.25">
      <c r="A66" s="59"/>
      <c r="B66" s="64" t="s">
        <v>90</v>
      </c>
      <c r="C66" s="31" t="s">
        <v>91</v>
      </c>
      <c r="D66" s="9"/>
    </row>
    <row r="67" spans="1:4" ht="14.45" customHeight="1" x14ac:dyDescent="0.25">
      <c r="A67" s="59"/>
      <c r="B67" s="64"/>
      <c r="C67" s="66" t="s">
        <v>69</v>
      </c>
      <c r="D67" s="66"/>
    </row>
    <row r="68" spans="1:4" x14ac:dyDescent="0.25">
      <c r="A68" s="59"/>
      <c r="B68" s="64"/>
      <c r="C68" s="31" t="s">
        <v>92</v>
      </c>
      <c r="D68" s="9"/>
    </row>
    <row r="69" spans="1:4" x14ac:dyDescent="0.25">
      <c r="A69" s="59"/>
      <c r="B69" s="64" t="s">
        <v>93</v>
      </c>
      <c r="C69" s="31" t="s">
        <v>94</v>
      </c>
      <c r="D69" s="9"/>
    </row>
    <row r="70" spans="1:4" x14ac:dyDescent="0.25">
      <c r="A70" s="59"/>
      <c r="B70" s="64"/>
      <c r="C70" s="66" t="s">
        <v>75</v>
      </c>
      <c r="D70" s="66"/>
    </row>
    <row r="71" spans="1:4" x14ac:dyDescent="0.25">
      <c r="A71" s="59"/>
      <c r="B71" s="35"/>
      <c r="C71" s="31" t="s">
        <v>95</v>
      </c>
      <c r="D71" s="9"/>
    </row>
    <row r="72" spans="1:4" x14ac:dyDescent="0.25">
      <c r="A72" s="60"/>
      <c r="B72" s="36"/>
      <c r="C72" s="31" t="s">
        <v>96</v>
      </c>
      <c r="D72" s="9"/>
    </row>
    <row r="73" spans="1:4" ht="255" customHeight="1" x14ac:dyDescent="0.25">
      <c r="A73" s="2" t="s">
        <v>97</v>
      </c>
      <c r="B73" s="3" t="s">
        <v>98</v>
      </c>
      <c r="C73" s="38" t="s">
        <v>99</v>
      </c>
      <c r="D73" s="3" t="s">
        <v>100</v>
      </c>
    </row>
    <row r="74" spans="1:4" x14ac:dyDescent="0.25">
      <c r="A74" s="11"/>
      <c r="B74" s="13"/>
      <c r="C74" s="13"/>
      <c r="D74" s="13"/>
    </row>
    <row r="75" spans="1:4" x14ac:dyDescent="0.25">
      <c r="A75" s="55" t="s">
        <v>101</v>
      </c>
      <c r="B75" s="55"/>
      <c r="C75" s="55"/>
      <c r="D75" s="55"/>
    </row>
    <row r="76" spans="1:4" s="19" customFormat="1" x14ac:dyDescent="0.25">
      <c r="A76" s="1" t="s">
        <v>2</v>
      </c>
      <c r="B76" s="1" t="s">
        <v>3</v>
      </c>
      <c r="C76" s="1" t="s">
        <v>4</v>
      </c>
      <c r="D76" s="1" t="s">
        <v>5</v>
      </c>
    </row>
    <row r="77" spans="1:4" ht="30" x14ac:dyDescent="0.25">
      <c r="A77" s="56" t="s">
        <v>102</v>
      </c>
      <c r="B77" s="3" t="s">
        <v>103</v>
      </c>
      <c r="C77" s="2">
        <v>1.62</v>
      </c>
      <c r="D77" s="9"/>
    </row>
    <row r="78" spans="1:4" s="39" customFormat="1" ht="20.100000000000001" customHeight="1" x14ac:dyDescent="0.25">
      <c r="A78" s="56"/>
      <c r="B78" s="3" t="s">
        <v>104</v>
      </c>
      <c r="C78" s="2">
        <v>0</v>
      </c>
      <c r="D78" s="9"/>
    </row>
    <row r="79" spans="1:4" ht="63" customHeight="1" x14ac:dyDescent="0.25">
      <c r="A79" s="56"/>
      <c r="B79" s="22" t="s">
        <v>105</v>
      </c>
      <c r="C79" s="40" t="s">
        <v>106</v>
      </c>
      <c r="D79" s="22" t="s">
        <v>107</v>
      </c>
    </row>
    <row r="80" spans="1:4" x14ac:dyDescent="0.25">
      <c r="A80" s="11"/>
      <c r="B80" s="13"/>
      <c r="C80" s="13"/>
      <c r="D80" s="13"/>
    </row>
    <row r="81" spans="1:4" x14ac:dyDescent="0.25">
      <c r="A81" s="55" t="s">
        <v>108</v>
      </c>
      <c r="B81" s="55"/>
      <c r="C81" s="55"/>
      <c r="D81" s="55"/>
    </row>
    <row r="82" spans="1:4" s="19" customFormat="1" x14ac:dyDescent="0.25">
      <c r="A82" s="1" t="s">
        <v>2</v>
      </c>
      <c r="B82" s="1" t="s">
        <v>3</v>
      </c>
      <c r="C82" s="1" t="s">
        <v>4</v>
      </c>
      <c r="D82" s="1" t="s">
        <v>5</v>
      </c>
    </row>
    <row r="83" spans="1:4" x14ac:dyDescent="0.25">
      <c r="A83" s="58" t="s">
        <v>109</v>
      </c>
      <c r="B83" s="37"/>
      <c r="C83" s="67" t="s">
        <v>63</v>
      </c>
      <c r="D83" s="68"/>
    </row>
    <row r="84" spans="1:4" x14ac:dyDescent="0.25">
      <c r="A84" s="59"/>
      <c r="B84" s="35"/>
      <c r="C84" s="41">
        <v>3.0000000000000001E-3</v>
      </c>
      <c r="D84" s="9"/>
    </row>
    <row r="85" spans="1:4" x14ac:dyDescent="0.25">
      <c r="A85" s="59"/>
      <c r="B85" s="64" t="s">
        <v>110</v>
      </c>
      <c r="C85" s="42" t="s">
        <v>111</v>
      </c>
      <c r="D85" s="9"/>
    </row>
    <row r="86" spans="1:4" ht="15" customHeight="1" x14ac:dyDescent="0.25">
      <c r="A86" s="59"/>
      <c r="B86" s="64"/>
      <c r="C86" s="67" t="s">
        <v>69</v>
      </c>
      <c r="D86" s="68"/>
    </row>
    <row r="87" spans="1:4" x14ac:dyDescent="0.25">
      <c r="A87" s="59"/>
      <c r="B87" s="34" t="s">
        <v>112</v>
      </c>
      <c r="C87" s="43" t="s">
        <v>111</v>
      </c>
      <c r="D87" s="9"/>
    </row>
    <row r="88" spans="1:4" x14ac:dyDescent="0.25">
      <c r="A88" s="59"/>
      <c r="B88" s="64" t="s">
        <v>113</v>
      </c>
      <c r="C88" s="43" t="s">
        <v>111</v>
      </c>
      <c r="D88" s="9"/>
    </row>
    <row r="89" spans="1:4" x14ac:dyDescent="0.25">
      <c r="A89" s="59"/>
      <c r="B89" s="64"/>
      <c r="C89" s="67" t="s">
        <v>75</v>
      </c>
      <c r="D89" s="68"/>
    </row>
    <row r="90" spans="1:4" x14ac:dyDescent="0.25">
      <c r="A90" s="59"/>
      <c r="B90" s="35"/>
      <c r="C90" s="43" t="s">
        <v>111</v>
      </c>
      <c r="D90" s="9"/>
    </row>
    <row r="91" spans="1:4" x14ac:dyDescent="0.25">
      <c r="A91" s="60"/>
      <c r="B91" s="36"/>
      <c r="C91" s="43" t="s">
        <v>111</v>
      </c>
      <c r="D91" s="9"/>
    </row>
    <row r="92" spans="1:4" ht="60" x14ac:dyDescent="0.25">
      <c r="A92" s="2" t="s">
        <v>114</v>
      </c>
      <c r="B92" s="3" t="s">
        <v>115</v>
      </c>
      <c r="C92" s="6">
        <v>0.32</v>
      </c>
      <c r="D92" s="3" t="s">
        <v>116</v>
      </c>
    </row>
    <row r="93" spans="1:4" ht="150.75" customHeight="1" x14ac:dyDescent="0.25">
      <c r="A93" s="56" t="s">
        <v>117</v>
      </c>
      <c r="B93" s="69" t="s">
        <v>118</v>
      </c>
      <c r="C93" s="9" t="s">
        <v>119</v>
      </c>
      <c r="D93" s="70" t="s">
        <v>120</v>
      </c>
    </row>
    <row r="94" spans="1:4" ht="155.25" customHeight="1" x14ac:dyDescent="0.25">
      <c r="A94" s="56"/>
      <c r="B94" s="69"/>
      <c r="C94" s="9" t="s">
        <v>121</v>
      </c>
      <c r="D94" s="71"/>
    </row>
    <row r="95" spans="1:4" ht="165" customHeight="1" x14ac:dyDescent="0.25">
      <c r="A95" s="56"/>
      <c r="B95" s="69"/>
      <c r="C95" s="9" t="s">
        <v>122</v>
      </c>
      <c r="D95" s="72"/>
    </row>
    <row r="96" spans="1:4" x14ac:dyDescent="0.25">
      <c r="A96" s="11"/>
      <c r="B96" s="13"/>
      <c r="C96" s="13"/>
      <c r="D96" s="13"/>
    </row>
    <row r="97" spans="1:4" x14ac:dyDescent="0.25">
      <c r="A97" s="55" t="s">
        <v>123</v>
      </c>
      <c r="B97" s="55"/>
      <c r="C97" s="55"/>
      <c r="D97" s="55"/>
    </row>
    <row r="98" spans="1:4" s="19" customFormat="1" x14ac:dyDescent="0.25">
      <c r="A98" s="1" t="s">
        <v>2</v>
      </c>
      <c r="B98" s="1" t="s">
        <v>3</v>
      </c>
      <c r="C98" s="1" t="s">
        <v>4</v>
      </c>
      <c r="D98" s="1" t="s">
        <v>5</v>
      </c>
    </row>
    <row r="99" spans="1:4" ht="60" x14ac:dyDescent="0.25">
      <c r="A99" s="2" t="s">
        <v>124</v>
      </c>
      <c r="B99" s="3" t="s">
        <v>125</v>
      </c>
      <c r="C99" s="2" t="s">
        <v>126</v>
      </c>
      <c r="D99" s="9"/>
    </row>
    <row r="100" spans="1:4" ht="45" x14ac:dyDescent="0.25">
      <c r="A100" s="2" t="s">
        <v>127</v>
      </c>
      <c r="B100" s="3" t="s">
        <v>128</v>
      </c>
      <c r="C100" s="2" t="s">
        <v>126</v>
      </c>
      <c r="D100" s="9"/>
    </row>
    <row r="101" spans="1:4" x14ac:dyDescent="0.25">
      <c r="A101" s="11"/>
      <c r="B101" s="12"/>
      <c r="C101" s="13"/>
      <c r="D101" s="13"/>
    </row>
    <row r="102" spans="1:4" x14ac:dyDescent="0.25">
      <c r="A102" s="55" t="s">
        <v>129</v>
      </c>
      <c r="B102" s="55"/>
      <c r="C102" s="55"/>
      <c r="D102" s="55"/>
    </row>
    <row r="103" spans="1:4" s="19" customFormat="1" x14ac:dyDescent="0.25">
      <c r="A103" s="1" t="s">
        <v>2</v>
      </c>
      <c r="B103" s="1" t="s">
        <v>3</v>
      </c>
      <c r="C103" s="1" t="s">
        <v>4</v>
      </c>
      <c r="D103" s="1" t="s">
        <v>5</v>
      </c>
    </row>
    <row r="104" spans="1:4" ht="60" x14ac:dyDescent="0.25">
      <c r="A104" s="2" t="s">
        <v>130</v>
      </c>
      <c r="B104" s="3" t="s">
        <v>131</v>
      </c>
      <c r="C104" s="45" t="s">
        <v>132</v>
      </c>
      <c r="D104" s="9"/>
    </row>
    <row r="105" spans="1:4" ht="45" x14ac:dyDescent="0.25">
      <c r="A105" s="56" t="s">
        <v>133</v>
      </c>
      <c r="B105" s="3" t="s">
        <v>134</v>
      </c>
      <c r="C105" s="46">
        <v>118.61</v>
      </c>
      <c r="D105" s="3" t="s">
        <v>135</v>
      </c>
    </row>
    <row r="106" spans="1:4" ht="45" x14ac:dyDescent="0.25">
      <c r="A106" s="56"/>
      <c r="B106" s="3" t="s">
        <v>136</v>
      </c>
      <c r="C106" s="46">
        <v>1.62</v>
      </c>
      <c r="D106" s="3" t="s">
        <v>137</v>
      </c>
    </row>
    <row r="107" spans="1:4" ht="43.5" customHeight="1" x14ac:dyDescent="0.25">
      <c r="A107" s="56"/>
      <c r="B107" s="3" t="s">
        <v>138</v>
      </c>
      <c r="C107" s="46">
        <v>73.150000000000006</v>
      </c>
      <c r="D107" s="3" t="s">
        <v>139</v>
      </c>
    </row>
    <row r="108" spans="1:4" x14ac:dyDescent="0.25">
      <c r="A108" s="11"/>
      <c r="B108" s="13"/>
      <c r="C108" s="13"/>
      <c r="D108" s="13"/>
    </row>
    <row r="109" spans="1:4" ht="15.75" x14ac:dyDescent="0.25">
      <c r="A109" s="54" t="s">
        <v>140</v>
      </c>
      <c r="B109" s="54"/>
      <c r="C109" s="54"/>
      <c r="D109" s="54"/>
    </row>
    <row r="110" spans="1:4" x14ac:dyDescent="0.25">
      <c r="A110" s="55" t="s">
        <v>141</v>
      </c>
      <c r="B110" s="55"/>
      <c r="C110" s="55"/>
      <c r="D110" s="55"/>
    </row>
    <row r="111" spans="1:4" x14ac:dyDescent="0.25">
      <c r="A111" s="1" t="s">
        <v>2</v>
      </c>
      <c r="B111" s="1" t="s">
        <v>142</v>
      </c>
      <c r="C111" s="1" t="s">
        <v>4</v>
      </c>
      <c r="D111" s="1" t="s">
        <v>5</v>
      </c>
    </row>
    <row r="112" spans="1:4" x14ac:dyDescent="0.25">
      <c r="A112" s="56" t="s">
        <v>143</v>
      </c>
      <c r="B112" s="73" t="s">
        <v>144</v>
      </c>
      <c r="C112" s="74"/>
      <c r="D112" s="74"/>
    </row>
    <row r="113" spans="1:4" x14ac:dyDescent="0.25">
      <c r="A113" s="56"/>
      <c r="B113" s="3" t="s">
        <v>68</v>
      </c>
      <c r="C113" s="47">
        <v>106507</v>
      </c>
      <c r="D113" s="2" t="s">
        <v>145</v>
      </c>
    </row>
    <row r="114" spans="1:4" ht="30" x14ac:dyDescent="0.25">
      <c r="A114" s="56"/>
      <c r="B114" s="3" t="s">
        <v>146</v>
      </c>
      <c r="C114" s="47">
        <f>24144+832+654</f>
        <v>25630</v>
      </c>
      <c r="D114" s="47" t="s">
        <v>147</v>
      </c>
    </row>
    <row r="115" spans="1:4" ht="30" x14ac:dyDescent="0.25">
      <c r="A115" s="56"/>
      <c r="B115" s="3" t="s">
        <v>148</v>
      </c>
      <c r="C115" s="47">
        <v>14</v>
      </c>
      <c r="D115" s="5" t="s">
        <v>149</v>
      </c>
    </row>
    <row r="116" spans="1:4" x14ac:dyDescent="0.25">
      <c r="A116" s="56" t="s">
        <v>150</v>
      </c>
      <c r="B116" s="73" t="s">
        <v>151</v>
      </c>
      <c r="C116" s="74"/>
      <c r="D116" s="74"/>
    </row>
    <row r="117" spans="1:4" x14ac:dyDescent="0.25">
      <c r="A117" s="56"/>
      <c r="B117" s="3" t="s">
        <v>68</v>
      </c>
      <c r="C117" s="47">
        <f>1310558310+92955020</f>
        <v>1403513330</v>
      </c>
      <c r="D117" s="48" t="s">
        <v>145</v>
      </c>
    </row>
    <row r="118" spans="1:4" ht="30" x14ac:dyDescent="0.25">
      <c r="A118" s="56"/>
      <c r="B118" s="3" t="s">
        <v>152</v>
      </c>
      <c r="C118" s="47">
        <f>911152031+2045429440+15189702</f>
        <v>2971771173</v>
      </c>
      <c r="D118" s="49" t="s">
        <v>147</v>
      </c>
    </row>
    <row r="119" spans="1:4" ht="30" x14ac:dyDescent="0.25">
      <c r="A119" s="56"/>
      <c r="B119" s="3" t="s">
        <v>148</v>
      </c>
      <c r="C119" s="47">
        <f>1153049515</f>
        <v>1153049515</v>
      </c>
      <c r="D119" s="44" t="s">
        <v>149</v>
      </c>
    </row>
    <row r="120" spans="1:4" x14ac:dyDescent="0.25">
      <c r="A120" s="56"/>
      <c r="B120" s="3" t="s">
        <v>153</v>
      </c>
      <c r="C120" s="47">
        <v>58928000</v>
      </c>
      <c r="D120" s="48" t="s">
        <v>154</v>
      </c>
    </row>
    <row r="121" spans="1:4" x14ac:dyDescent="0.25">
      <c r="A121" s="56"/>
      <c r="B121" s="3" t="s">
        <v>155</v>
      </c>
      <c r="C121" s="47">
        <v>267184000</v>
      </c>
      <c r="D121" s="48" t="s">
        <v>156</v>
      </c>
    </row>
    <row r="122" spans="1:4" ht="30" x14ac:dyDescent="0.25">
      <c r="A122" s="2" t="s">
        <v>157</v>
      </c>
      <c r="B122" s="3" t="s">
        <v>158</v>
      </c>
      <c r="C122" s="50" t="s">
        <v>159</v>
      </c>
      <c r="D122" s="51" t="s">
        <v>160</v>
      </c>
    </row>
    <row r="123" spans="1:4" ht="43.5" customHeight="1" x14ac:dyDescent="0.25">
      <c r="A123" s="56" t="s">
        <v>161</v>
      </c>
      <c r="B123" s="70" t="s">
        <v>162</v>
      </c>
      <c r="C123" s="47" t="s">
        <v>163</v>
      </c>
      <c r="D123" s="48" t="s">
        <v>164</v>
      </c>
    </row>
    <row r="124" spans="1:4" x14ac:dyDescent="0.25">
      <c r="A124" s="56"/>
      <c r="B124" s="71"/>
      <c r="C124" s="47" t="s">
        <v>165</v>
      </c>
      <c r="D124" s="48" t="s">
        <v>166</v>
      </c>
    </row>
    <row r="125" spans="1:4" x14ac:dyDescent="0.25">
      <c r="A125" s="56"/>
      <c r="B125" s="71"/>
      <c r="C125" s="5" t="s">
        <v>167</v>
      </c>
      <c r="D125" s="48" t="s">
        <v>168</v>
      </c>
    </row>
    <row r="126" spans="1:4" x14ac:dyDescent="0.25">
      <c r="A126" s="56"/>
      <c r="B126" s="71"/>
      <c r="C126" s="47" t="s">
        <v>169</v>
      </c>
      <c r="D126" s="48" t="s">
        <v>170</v>
      </c>
    </row>
    <row r="127" spans="1:4" x14ac:dyDescent="0.25">
      <c r="A127" s="56"/>
      <c r="B127" s="71"/>
      <c r="C127" s="5" t="s">
        <v>171</v>
      </c>
      <c r="D127" s="48" t="s">
        <v>172</v>
      </c>
    </row>
    <row r="128" spans="1:4" x14ac:dyDescent="0.25">
      <c r="A128" s="56"/>
      <c r="B128" s="72"/>
      <c r="C128" s="47" t="s">
        <v>173</v>
      </c>
      <c r="D128" s="48" t="s">
        <v>174</v>
      </c>
    </row>
    <row r="129" spans="1:4" ht="45" x14ac:dyDescent="0.25">
      <c r="A129" s="56"/>
      <c r="B129" s="3" t="s">
        <v>175</v>
      </c>
      <c r="C129" s="52">
        <v>1</v>
      </c>
      <c r="D129" s="3" t="s">
        <v>176</v>
      </c>
    </row>
    <row r="130" spans="1:4" ht="30" x14ac:dyDescent="0.25">
      <c r="A130" s="2" t="s">
        <v>177</v>
      </c>
      <c r="B130" s="3" t="s">
        <v>178</v>
      </c>
      <c r="C130" s="8">
        <v>2338388</v>
      </c>
      <c r="D130" s="9" t="s">
        <v>179</v>
      </c>
    </row>
  </sheetData>
  <mergeCells count="53">
    <mergeCell ref="A123:A129"/>
    <mergeCell ref="B123:B128"/>
    <mergeCell ref="A112:A115"/>
    <mergeCell ref="B112:D112"/>
    <mergeCell ref="A116:A121"/>
    <mergeCell ref="B116:D116"/>
    <mergeCell ref="A110:D110"/>
    <mergeCell ref="C89:D89"/>
    <mergeCell ref="A93:A95"/>
    <mergeCell ref="B93:B95"/>
    <mergeCell ref="D93:D95"/>
    <mergeCell ref="A97:D97"/>
    <mergeCell ref="A102:D102"/>
    <mergeCell ref="A105:A107"/>
    <mergeCell ref="A109:D109"/>
    <mergeCell ref="A75:D75"/>
    <mergeCell ref="A77:A79"/>
    <mergeCell ref="A81:D81"/>
    <mergeCell ref="A83:A91"/>
    <mergeCell ref="C83:D83"/>
    <mergeCell ref="B85:B86"/>
    <mergeCell ref="C86:D86"/>
    <mergeCell ref="B88:B89"/>
    <mergeCell ref="A64:A72"/>
    <mergeCell ref="C64:D64"/>
    <mergeCell ref="B66:B68"/>
    <mergeCell ref="C67:D67"/>
    <mergeCell ref="B69:B70"/>
    <mergeCell ref="C70:D70"/>
    <mergeCell ref="A55:A63"/>
    <mergeCell ref="C55:D55"/>
    <mergeCell ref="B57:B58"/>
    <mergeCell ref="C58:D58"/>
    <mergeCell ref="B60:B61"/>
    <mergeCell ref="C61:D61"/>
    <mergeCell ref="A29:D29"/>
    <mergeCell ref="A33:D33"/>
    <mergeCell ref="A41:D41"/>
    <mergeCell ref="A43:A54"/>
    <mergeCell ref="C43:D43"/>
    <mergeCell ref="B45:B46"/>
    <mergeCell ref="C47:D47"/>
    <mergeCell ref="C51:D51"/>
    <mergeCell ref="A15:A19"/>
    <mergeCell ref="A21:D21"/>
    <mergeCell ref="A23:A25"/>
    <mergeCell ref="A13:A14"/>
    <mergeCell ref="C13:D13"/>
    <mergeCell ref="A1:D1"/>
    <mergeCell ref="A2:D2"/>
    <mergeCell ref="A4:A6"/>
    <mergeCell ref="A9:A10"/>
    <mergeCell ref="A12:D12"/>
  </mergeCells>
  <pageMargins left="0.7" right="0.7" top="0.75" bottom="0.75" header="0.3" footer="0.3"/>
  <pageSetup scale="51" fitToHeight="0" orientation="portrait" r:id="rId1"/>
  <legacyDrawing r:id="rId2"/>
</worksheet>
</file>

<file path=docMetadata/LabelInfo.xml><?xml version="1.0" encoding="utf-8"?>
<clbl:labelList xmlns:clbl="http://schemas.microsoft.com/office/2020/mipLabelMetadata">
  <clbl:label id="{bc22a0d9-9dc7-4360-adcf-7f137d0af876}" enabled="0" method="" siteId="{bc22a0d9-9dc7-4360-adcf-7f137d0af87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SASB Metrics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 Mark</dc:creator>
  <cp:lastModifiedBy>Michael, Rebecca</cp:lastModifiedBy>
  <dcterms:created xsi:type="dcterms:W3CDTF">2024-01-31T20:34:42Z</dcterms:created>
  <dcterms:modified xsi:type="dcterms:W3CDTF">2024-02-01T19:05:30Z</dcterms:modified>
</cp:coreProperties>
</file>